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80" windowHeight="8835" firstSheet="1" activeTab="1"/>
  </bookViews>
  <sheets>
    <sheet name="Aide" sheetId="1" r:id="rId1"/>
    <sheet name="Accueil Classe" sheetId="2" r:id="rId2"/>
    <sheet name="Saisie Classe" sheetId="3" r:id="rId3"/>
    <sheet name="Bilan Classe" sheetId="4" r:id="rId4"/>
    <sheet name="Graph1-30" sheetId="5" r:id="rId5"/>
    <sheet name="&gt;IEN" sheetId="6" r:id="rId6"/>
    <sheet name="Feuil1" sheetId="7" r:id="rId7"/>
  </sheets>
  <definedNames>
    <definedName name="_xlnm.Print_Area" localSheetId="0">'Aide'!$B$1:$B$10</definedName>
    <definedName name="_xlnm.Print_Area" localSheetId="3">'Bilan Classe'!$A$1:$N$34</definedName>
    <definedName name="_xlnm.Print_Area" localSheetId="4">'Graph1-30'!$A$1:$G$354</definedName>
    <definedName name="_xlnm.Print_Area" localSheetId="2">'Saisie Classe'!$A$1:$AH$38</definedName>
  </definedNames>
  <calcPr fullCalcOnLoad="1"/>
</workbook>
</file>

<file path=xl/comments2.xml><?xml version="1.0" encoding="utf-8"?>
<comments xmlns="http://schemas.openxmlformats.org/spreadsheetml/2006/main">
  <authors>
    <author>CHAILLOT Eric</author>
  </authors>
  <commentList>
    <comment ref="B26" authorId="0">
      <text>
        <r>
          <rPr>
            <b/>
            <sz val="8"/>
            <rFont val="Tahoma"/>
            <family val="0"/>
          </rPr>
          <t>Saisir le nom de la commune</t>
        </r>
      </text>
    </comment>
    <comment ref="B29" authorId="0">
      <text>
        <r>
          <rPr>
            <b/>
            <sz val="8"/>
            <rFont val="Tahoma"/>
            <family val="0"/>
          </rPr>
          <t>Saisir le nom de l'école.</t>
        </r>
        <r>
          <rPr>
            <sz val="8"/>
            <rFont val="Tahoma"/>
            <family val="0"/>
          </rPr>
          <t xml:space="preserve">
</t>
        </r>
      </text>
    </comment>
    <comment ref="B32" authorId="0">
      <text>
        <r>
          <rPr>
            <b/>
            <sz val="8"/>
            <rFont val="Tahoma"/>
            <family val="0"/>
          </rPr>
          <t>Saisir le nom de la classe ou du maître.</t>
        </r>
        <r>
          <rPr>
            <sz val="8"/>
            <rFont val="Tahoma"/>
            <family val="0"/>
          </rPr>
          <t xml:space="preserve">
</t>
        </r>
      </text>
    </comment>
    <comment ref="E3" authorId="0">
      <text>
        <r>
          <rPr>
            <b/>
            <sz val="8"/>
            <rFont val="Tahoma"/>
            <family val="0"/>
          </rPr>
          <t>Saisir (ou coller) le nom des élèves.</t>
        </r>
      </text>
    </comment>
    <comment ref="F3" authorId="0">
      <text>
        <r>
          <rPr>
            <b/>
            <sz val="8"/>
            <rFont val="Tahoma"/>
            <family val="0"/>
          </rPr>
          <t>Saisir (ou coller) le prénom des élèves.</t>
        </r>
      </text>
    </comment>
    <comment ref="G3" authorId="0">
      <text>
        <r>
          <rPr>
            <b/>
            <sz val="8"/>
            <rFont val="Tahoma"/>
            <family val="0"/>
          </rPr>
          <t>Saisir la date de naissance des élèves sous le format JJ/MM/AA</t>
        </r>
        <r>
          <rPr>
            <sz val="8"/>
            <rFont val="Tahoma"/>
            <family val="0"/>
          </rPr>
          <t xml:space="preserve">
</t>
        </r>
      </text>
    </comment>
    <comment ref="H3" authorId="0">
      <text>
        <r>
          <rPr>
            <b/>
            <sz val="8"/>
            <rFont val="Tahoma"/>
            <family val="0"/>
          </rPr>
          <t>Format : F ou M</t>
        </r>
        <r>
          <rPr>
            <sz val="8"/>
            <rFont val="Tahoma"/>
            <family val="0"/>
          </rPr>
          <t xml:space="preserve">
</t>
        </r>
      </text>
    </comment>
  </commentList>
</comments>
</file>

<file path=xl/sharedStrings.xml><?xml version="1.0" encoding="utf-8"?>
<sst xmlns="http://schemas.openxmlformats.org/spreadsheetml/2006/main" count="69" uniqueCount="65">
  <si>
    <t>Classe</t>
  </si>
  <si>
    <t>Nom</t>
  </si>
  <si>
    <t>Prénom</t>
  </si>
  <si>
    <t>Sexe</t>
  </si>
  <si>
    <t xml:space="preserve">Ecole </t>
  </si>
  <si>
    <t>Elèves</t>
  </si>
  <si>
    <t>Date de nais.</t>
  </si>
  <si>
    <t>Commune</t>
  </si>
  <si>
    <t>item 1</t>
  </si>
  <si>
    <t>item 2</t>
  </si>
  <si>
    <t>item 3</t>
  </si>
  <si>
    <t>item 4</t>
  </si>
  <si>
    <t>item 5</t>
  </si>
  <si>
    <t>item 6</t>
  </si>
  <si>
    <t>item 7</t>
  </si>
  <si>
    <t>item 8</t>
  </si>
  <si>
    <t>item 9</t>
  </si>
  <si>
    <t>item 10</t>
  </si>
  <si>
    <t>item 11</t>
  </si>
  <si>
    <t>item 12</t>
  </si>
  <si>
    <t>item 13</t>
  </si>
  <si>
    <t>item 14</t>
  </si>
  <si>
    <t>item 15</t>
  </si>
  <si>
    <t>item 16</t>
  </si>
  <si>
    <t>item 17</t>
  </si>
  <si>
    <t>item 18</t>
  </si>
  <si>
    <t>item 19</t>
  </si>
  <si>
    <t>item 20</t>
  </si>
  <si>
    <t>item 21</t>
  </si>
  <si>
    <t>item 22</t>
  </si>
  <si>
    <t>item 23</t>
  </si>
  <si>
    <t>item 24</t>
  </si>
  <si>
    <t>item 25</t>
  </si>
  <si>
    <t>item 26</t>
  </si>
  <si>
    <t>item 27</t>
  </si>
  <si>
    <t>item 28</t>
  </si>
  <si>
    <t>item 29</t>
  </si>
  <si>
    <t>Exercices</t>
  </si>
  <si>
    <t>Nb code 0</t>
  </si>
  <si>
    <t>Nb code 1</t>
  </si>
  <si>
    <t>Nb code 8</t>
  </si>
  <si>
    <t>Nb code 9</t>
  </si>
  <si>
    <t>TOTAL</t>
  </si>
  <si>
    <t>Comprendre</t>
  </si>
  <si>
    <t>Etablir des correspondances entre l'oral et l'écrit</t>
  </si>
  <si>
    <t>Ecrire</t>
  </si>
  <si>
    <t>Identifier des composantes sonores du langage</t>
  </si>
  <si>
    <t>Synthèse</t>
  </si>
  <si>
    <t>NB d'élèves</t>
  </si>
  <si>
    <t>Cette fiche de synthèse des résultats de la classe est à transmettre à l'IEN pour capitalisation au niveau de la circonscription.</t>
  </si>
  <si>
    <t>Cette application se décline en trois outils</t>
  </si>
  <si>
    <t>Lorsque la saisie est terminée, la feuille "&gt;IEN" est à transmettre à l'Inspection de circonscription.</t>
  </si>
  <si>
    <t>Nb code 2</t>
  </si>
  <si>
    <t>Composantes sonores</t>
  </si>
  <si>
    <t>Oral  Ecrit</t>
  </si>
  <si>
    <t>item 22b</t>
  </si>
  <si>
    <t>lire à voix haute</t>
  </si>
  <si>
    <t>Lire à haute voix</t>
  </si>
  <si>
    <t>Oral / Ecrit</t>
  </si>
  <si>
    <t>Composantes sonores du langage</t>
  </si>
  <si>
    <t>Lire à voix haute</t>
  </si>
  <si>
    <t>Aide à l'utilisation de l'application Evaluation mi-CP 10-11</t>
  </si>
  <si>
    <t xml:space="preserve">1) 10-Applic-mi-CP-Classe Cette application est destinée à la saisie des résultats de chacune des classes concernées. Elle est prévue pour saisir les résultats d'un seul groupe d'élèves (si plusieurs classes sont concernées dans l'école, il est impératif de sauvegarder l'application sous des noms différents du type classe1, classe2...). La page d'accueil réclame la saisie des information concernant les élèves : celle-ci peut s'opérer par extraction des données figurant dans une autre application (de Excel, de Gestécole...) ou d'une simple liste d'élèves sous Word. Pour ne pas modifier la mise en page du document, il suffit de sélectionner la liste des élèves, d'utiliser la fonction copier du logiciel utilisé (la liste est alrs mémorisée), d'aller ensuite dans 10-Applic-mi-CP (signet Accueil Classe), de se placer dans la première case en haut à gauche et d'utiliser la fonction collage spécial du menu Edition.(choisir l'option "coller en tant que" : texte.) </t>
  </si>
  <si>
    <t>2) 10-Applic-mi-CP-Ecole Cette application est destinée aux écoles comprenant plusieurs classes de CP. Elle permet l'agrégation des résultats de l'école pour aider au pilotage pédagogique de celle-ci. Les données à saisir pour chacune des classes sont celles données par le signet "&gt;IEN" de l'application "10-Applic-mi-CP-Classe"</t>
  </si>
  <si>
    <t xml:space="preserve">3) 10-Applic-mi-CP-Circo. Cette application est destinée à chacun des circonscriptions afin de compiler les résultats des différents écoles. Les données à saisir pour chacune des classes sont celles données par le signet "&gt;IEN" de l'application "10-Applic-mi-CP-Classe" </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</si>
</sst>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dd/mm/yy"/>
  </numFmts>
  <fonts count="55">
    <font>
      <sz val="10"/>
      <name val="Arial"/>
      <family val="0"/>
    </font>
    <font>
      <b/>
      <sz val="10"/>
      <name val="Arial"/>
      <family val="2"/>
    </font>
    <font>
      <sz val="9"/>
      <name val="Arial"/>
      <family val="2"/>
    </font>
    <font>
      <sz val="8"/>
      <name val="Arial"/>
      <family val="2"/>
    </font>
    <font>
      <b/>
      <sz val="8"/>
      <name val="Arial"/>
      <family val="2"/>
    </font>
    <font>
      <b/>
      <sz val="12"/>
      <name val="Arial"/>
      <family val="2"/>
    </font>
    <font>
      <sz val="8"/>
      <name val="Arial Narrow"/>
      <family val="2"/>
    </font>
    <font>
      <sz val="10"/>
      <color indexed="9"/>
      <name val="Arial"/>
      <family val="2"/>
    </font>
    <font>
      <sz val="8"/>
      <name val="Tahoma"/>
      <family val="0"/>
    </font>
    <font>
      <b/>
      <sz val="8"/>
      <name val="Tahoma"/>
      <family val="0"/>
    </font>
    <font>
      <sz val="8.5"/>
      <name val="Arial"/>
      <family val="2"/>
    </font>
    <font>
      <sz val="6"/>
      <name val="Arial Narrow"/>
      <family val="2"/>
    </font>
    <font>
      <sz val="8"/>
      <color indexed="10"/>
      <name val="Arial Narrow"/>
      <family val="2"/>
    </font>
    <font>
      <sz val="7"/>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22"/>
      <color indexed="8"/>
      <name val="Arial"/>
      <family val="0"/>
    </font>
    <font>
      <b/>
      <sz val="18"/>
      <color indexed="8"/>
      <name val="Arial"/>
      <family val="0"/>
    </font>
    <font>
      <i/>
      <sz val="48"/>
      <color indexed="8"/>
      <name val="Arial"/>
      <family val="0"/>
    </font>
    <font>
      <sz val="14"/>
      <color indexed="8"/>
      <name val="Arial"/>
      <family val="0"/>
    </font>
    <font>
      <sz val="10"/>
      <color indexed="8"/>
      <name val="Arial"/>
      <family val="0"/>
    </font>
    <font>
      <sz val="8"/>
      <color indexed="8"/>
      <name val="Arial"/>
      <family val="0"/>
    </font>
    <font>
      <b/>
      <sz val="8"/>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9"/>
        <bgColor indexed="64"/>
      </patternFill>
    </fill>
    <fill>
      <patternFill patternType="solid">
        <fgColor indexed="45"/>
        <bgColor indexed="64"/>
      </patternFill>
    </fill>
    <fill>
      <patternFill patternType="solid">
        <fgColor indexed="41"/>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dashed"/>
      <right style="dashed"/>
      <top style="thin"/>
      <bottom>
        <color indexed="63"/>
      </bottom>
    </border>
    <border>
      <left>
        <color indexed="63"/>
      </left>
      <right style="thin"/>
      <top style="thin"/>
      <bottom>
        <color indexed="63"/>
      </bottom>
    </border>
    <border>
      <left style="dashed"/>
      <right style="dashed"/>
      <top>
        <color indexed="63"/>
      </top>
      <bottom>
        <color indexed="63"/>
      </bottom>
    </border>
    <border>
      <left>
        <color indexed="63"/>
      </left>
      <right style="thin"/>
      <top>
        <color indexed="63"/>
      </top>
      <bottom>
        <color indexed="63"/>
      </bottom>
    </border>
    <border>
      <left style="dashed"/>
      <right style="dashed"/>
      <top>
        <color indexed="63"/>
      </top>
      <bottom style="thin"/>
    </border>
    <border>
      <left style="dashed"/>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dashed"/>
      <top style="thin"/>
      <bottom>
        <color indexed="63"/>
      </bottom>
    </border>
    <border>
      <left style="thin"/>
      <right style="dashed"/>
      <top>
        <color indexed="63"/>
      </top>
      <bottom>
        <color indexed="63"/>
      </bottom>
    </border>
    <border>
      <left style="thin"/>
      <right style="dashed"/>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tted"/>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tted"/>
      <right style="thin"/>
      <top style="thin"/>
      <bottom>
        <color indexed="63"/>
      </bottom>
    </border>
    <border>
      <left style="thin"/>
      <right style="dotted"/>
      <top style="thin"/>
      <bottom>
        <color indexed="63"/>
      </bottom>
    </border>
    <border>
      <left style="thin"/>
      <right style="thin"/>
      <top>
        <color indexed="63"/>
      </top>
      <bottom style="thin"/>
    </border>
    <border>
      <left style="thin"/>
      <right style="thin"/>
      <top style="thin"/>
      <bottom>
        <color indexed="63"/>
      </bottom>
    </border>
    <border>
      <left style="thin"/>
      <right style="dotted"/>
      <top style="thin"/>
      <bottom style="thin"/>
    </border>
    <border>
      <left style="thin"/>
      <right style="hair"/>
      <top style="thin"/>
      <bottom style="thin"/>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0" borderId="2" applyNumberFormat="0" applyFill="0" applyAlignment="0" applyProtection="0"/>
    <xf numFmtId="0" fontId="0" fillId="27" borderId="3" applyNumberFormat="0" applyFont="0" applyAlignment="0" applyProtection="0"/>
    <xf numFmtId="0" fontId="43" fillId="28" borderId="1" applyNumberFormat="0" applyAlignment="0" applyProtection="0"/>
    <xf numFmtId="0" fontId="44"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30" borderId="0" applyNumberFormat="0" applyBorder="0" applyAlignment="0" applyProtection="0"/>
    <xf numFmtId="9" fontId="0" fillId="0" borderId="0" applyFont="0" applyFill="0" applyBorder="0" applyAlignment="0" applyProtection="0"/>
    <xf numFmtId="0" fontId="46" fillId="31" borderId="0" applyNumberFormat="0" applyBorder="0" applyAlignment="0" applyProtection="0"/>
    <xf numFmtId="0" fontId="47" fillId="26" borderId="4"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2" borderId="9" applyNumberFormat="0" applyAlignment="0" applyProtection="0"/>
  </cellStyleXfs>
  <cellXfs count="179">
    <xf numFmtId="0" fontId="0" fillId="0" borderId="0" xfId="0" applyAlignment="1">
      <alignment/>
    </xf>
    <xf numFmtId="0" fontId="1" fillId="0" borderId="0" xfId="0" applyFont="1" applyAlignment="1">
      <alignment/>
    </xf>
    <xf numFmtId="0" fontId="1" fillId="0" borderId="0" xfId="0" applyFont="1" applyAlignment="1">
      <alignment horizontal="center" vertical="center"/>
    </xf>
    <xf numFmtId="0" fontId="1" fillId="33" borderId="10" xfId="0" applyFont="1" applyFill="1" applyBorder="1" applyAlignment="1" applyProtection="1">
      <alignment horizontal="center"/>
      <protection locked="0"/>
    </xf>
    <xf numFmtId="172" fontId="0" fillId="33" borderId="11" xfId="0" applyNumberFormat="1" applyFill="1" applyBorder="1" applyAlignment="1" applyProtection="1">
      <alignment horizontal="center" vertical="center"/>
      <protection locked="0"/>
    </xf>
    <xf numFmtId="0" fontId="0" fillId="33" borderId="12" xfId="0" applyFill="1" applyBorder="1" applyAlignment="1" applyProtection="1">
      <alignment horizontal="center" vertical="center"/>
      <protection locked="0"/>
    </xf>
    <xf numFmtId="172" fontId="0" fillId="34" borderId="13" xfId="0" applyNumberFormat="1" applyFill="1" applyBorder="1" applyAlignment="1" applyProtection="1">
      <alignment horizontal="center" vertical="center"/>
      <protection locked="0"/>
    </xf>
    <xf numFmtId="0" fontId="0" fillId="34" borderId="14" xfId="0" applyFill="1" applyBorder="1" applyAlignment="1" applyProtection="1">
      <alignment horizontal="center" vertical="center"/>
      <protection locked="0"/>
    </xf>
    <xf numFmtId="172" fontId="0" fillId="33" borderId="13" xfId="0" applyNumberFormat="1" applyFill="1" applyBorder="1" applyAlignment="1" applyProtection="1">
      <alignment horizontal="center" vertical="center"/>
      <protection locked="0"/>
    </xf>
    <xf numFmtId="0" fontId="0" fillId="33" borderId="14" xfId="0" applyFill="1" applyBorder="1" applyAlignment="1" applyProtection="1">
      <alignment horizontal="center" vertical="center"/>
      <protection locked="0"/>
    </xf>
    <xf numFmtId="172" fontId="0" fillId="34" borderId="15" xfId="0" applyNumberFormat="1" applyFill="1" applyBorder="1" applyAlignment="1" applyProtection="1">
      <alignment horizontal="center" vertical="center"/>
      <protection locked="0"/>
    </xf>
    <xf numFmtId="0" fontId="0" fillId="34" borderId="16" xfId="0" applyFill="1" applyBorder="1" applyAlignment="1" applyProtection="1">
      <alignment horizontal="center" vertical="center"/>
      <protection locked="0"/>
    </xf>
    <xf numFmtId="0" fontId="3" fillId="0" borderId="0" xfId="0" applyFont="1" applyAlignment="1">
      <alignment textRotation="90"/>
    </xf>
    <xf numFmtId="0" fontId="2" fillId="33" borderId="17" xfId="0" applyFont="1" applyFill="1" applyBorder="1" applyAlignment="1" applyProtection="1">
      <alignment horizontal="left" vertical="center" indent="1"/>
      <protection/>
    </xf>
    <xf numFmtId="0" fontId="2" fillId="33" borderId="18" xfId="0" applyFont="1" applyFill="1" applyBorder="1" applyAlignment="1" applyProtection="1">
      <alignment horizontal="left" vertical="center" indent="1"/>
      <protection/>
    </xf>
    <xf numFmtId="0" fontId="0" fillId="0" borderId="0" xfId="0" applyAlignment="1">
      <alignment horizontal="center"/>
    </xf>
    <xf numFmtId="0" fontId="3" fillId="0" borderId="0" xfId="0" applyFont="1" applyAlignment="1">
      <alignment/>
    </xf>
    <xf numFmtId="0" fontId="3" fillId="0" borderId="0" xfId="0" applyFont="1" applyAlignment="1">
      <alignment horizontal="center" vertical="center"/>
    </xf>
    <xf numFmtId="0" fontId="3" fillId="0" borderId="0" xfId="0" applyFont="1" applyAlignment="1">
      <alignment horizontal="right"/>
    </xf>
    <xf numFmtId="0" fontId="4" fillId="0" borderId="0" xfId="0" applyFont="1" applyAlignment="1">
      <alignment horizontal="center"/>
    </xf>
    <xf numFmtId="0" fontId="5" fillId="0" borderId="0" xfId="0" applyFont="1" applyAlignment="1">
      <alignment horizontal="center" vertical="center"/>
    </xf>
    <xf numFmtId="0" fontId="4" fillId="0" borderId="10" xfId="0" applyFont="1" applyBorder="1" applyAlignment="1">
      <alignment horizontal="center"/>
    </xf>
    <xf numFmtId="0" fontId="4" fillId="0" borderId="0" xfId="0" applyFont="1" applyAlignment="1">
      <alignment horizontal="right" vertical="center"/>
    </xf>
    <xf numFmtId="0" fontId="0" fillId="33" borderId="19" xfId="0" applyFill="1" applyBorder="1" applyAlignment="1" applyProtection="1">
      <alignment horizontal="left" vertical="center" indent="1"/>
      <protection locked="0"/>
    </xf>
    <xf numFmtId="0" fontId="0" fillId="33" borderId="11" xfId="0" applyFill="1" applyBorder="1" applyAlignment="1" applyProtection="1">
      <alignment horizontal="left" vertical="center" indent="1"/>
      <protection locked="0"/>
    </xf>
    <xf numFmtId="0" fontId="0" fillId="34" borderId="20" xfId="0" applyFill="1" applyBorder="1" applyAlignment="1" applyProtection="1">
      <alignment horizontal="left" vertical="center" indent="1"/>
      <protection locked="0"/>
    </xf>
    <xf numFmtId="0" fontId="0" fillId="34" borderId="13" xfId="0" applyFill="1" applyBorder="1" applyAlignment="1" applyProtection="1">
      <alignment horizontal="left" vertical="center" indent="1"/>
      <protection locked="0"/>
    </xf>
    <xf numFmtId="0" fontId="0" fillId="33" borderId="20" xfId="0" applyFill="1" applyBorder="1" applyAlignment="1" applyProtection="1">
      <alignment horizontal="left" vertical="center" indent="1"/>
      <protection locked="0"/>
    </xf>
    <xf numFmtId="0" fontId="0" fillId="33" borderId="13" xfId="0" applyFill="1" applyBorder="1" applyAlignment="1" applyProtection="1">
      <alignment horizontal="left" vertical="center" indent="1"/>
      <protection locked="0"/>
    </xf>
    <xf numFmtId="0" fontId="0" fillId="34" borderId="21" xfId="0" applyFill="1" applyBorder="1" applyAlignment="1" applyProtection="1">
      <alignment horizontal="left" vertical="center" indent="1"/>
      <protection locked="0"/>
    </xf>
    <xf numFmtId="0" fontId="0" fillId="34" borderId="15" xfId="0" applyFill="1" applyBorder="1" applyAlignment="1" applyProtection="1">
      <alignment horizontal="left" vertical="center" indent="1"/>
      <protection locked="0"/>
    </xf>
    <xf numFmtId="0" fontId="4" fillId="0" borderId="0" xfId="0" applyFont="1" applyFill="1" applyAlignment="1">
      <alignment horizontal="right" vertical="center"/>
    </xf>
    <xf numFmtId="0" fontId="2" fillId="0" borderId="22" xfId="0" applyFont="1" applyFill="1" applyBorder="1" applyAlignment="1" applyProtection="1">
      <alignment horizontal="left" vertical="center" indent="1"/>
      <protection/>
    </xf>
    <xf numFmtId="0" fontId="2" fillId="0" borderId="23" xfId="0" applyFont="1" applyFill="1" applyBorder="1" applyAlignment="1" applyProtection="1">
      <alignment horizontal="left" vertical="center" indent="1"/>
      <protection/>
    </xf>
    <xf numFmtId="0" fontId="0" fillId="0" borderId="0" xfId="0" applyFill="1" applyAlignment="1">
      <alignment/>
    </xf>
    <xf numFmtId="0" fontId="2" fillId="0" borderId="17" xfId="0" applyFont="1" applyFill="1" applyBorder="1" applyAlignment="1" applyProtection="1">
      <alignment horizontal="left" vertical="center" indent="1"/>
      <protection/>
    </xf>
    <xf numFmtId="0" fontId="2" fillId="0" borderId="18" xfId="0" applyFont="1" applyFill="1" applyBorder="1" applyAlignment="1" applyProtection="1">
      <alignment horizontal="left" vertical="center" indent="1"/>
      <protection/>
    </xf>
    <xf numFmtId="0" fontId="3" fillId="0" borderId="0" xfId="0" applyFont="1" applyAlignment="1">
      <alignment horizontal="center"/>
    </xf>
    <xf numFmtId="0" fontId="7" fillId="0" borderId="0" xfId="0" applyFont="1" applyAlignment="1" applyProtection="1">
      <alignment/>
      <protection hidden="1"/>
    </xf>
    <xf numFmtId="0" fontId="0" fillId="0" borderId="0" xfId="0" applyAlignment="1">
      <alignment horizontal="left" indent="1"/>
    </xf>
    <xf numFmtId="0" fontId="2" fillId="0" borderId="0" xfId="0" applyFont="1" applyFill="1" applyBorder="1" applyAlignment="1" applyProtection="1">
      <alignment horizontal="left" vertical="center" indent="1"/>
      <protection/>
    </xf>
    <xf numFmtId="0" fontId="7" fillId="0" borderId="0" xfId="0" applyFont="1" applyFill="1" applyBorder="1" applyAlignment="1" applyProtection="1">
      <alignment/>
      <protection hidden="1"/>
    </xf>
    <xf numFmtId="0" fontId="1" fillId="33" borderId="22" xfId="0" applyFont="1" applyFill="1" applyBorder="1" applyAlignment="1" applyProtection="1">
      <alignment horizontal="center" vertical="center"/>
      <protection/>
    </xf>
    <xf numFmtId="9" fontId="1" fillId="33" borderId="24" xfId="50" applyFont="1" applyFill="1" applyBorder="1" applyAlignment="1" applyProtection="1">
      <alignment horizontal="center" vertical="center"/>
      <protection/>
    </xf>
    <xf numFmtId="0" fontId="1" fillId="33" borderId="22" xfId="50" applyNumberFormat="1" applyFont="1" applyFill="1" applyBorder="1" applyAlignment="1" applyProtection="1">
      <alignment horizontal="center" vertical="center"/>
      <protection/>
    </xf>
    <xf numFmtId="0" fontId="0" fillId="0" borderId="0" xfId="0" applyAlignment="1" applyProtection="1">
      <alignment/>
      <protection/>
    </xf>
    <xf numFmtId="0" fontId="0" fillId="0" borderId="0" xfId="0" applyAlignment="1" applyProtection="1">
      <alignment horizontal="center"/>
      <protection/>
    </xf>
    <xf numFmtId="0" fontId="4" fillId="33" borderId="0" xfId="0" applyFont="1" applyFill="1" applyAlignment="1" applyProtection="1">
      <alignment horizontal="left" vertical="center" indent="1"/>
      <protection/>
    </xf>
    <xf numFmtId="0" fontId="1" fillId="0" borderId="10" xfId="0" applyFont="1" applyFill="1" applyBorder="1" applyAlignment="1" applyProtection="1">
      <alignment horizontal="center" vertical="center"/>
      <protection/>
    </xf>
    <xf numFmtId="0" fontId="4" fillId="33" borderId="0" xfId="0" applyFont="1" applyFill="1" applyAlignment="1" applyProtection="1">
      <alignment horizontal="center" vertical="center"/>
      <protection/>
    </xf>
    <xf numFmtId="9" fontId="3" fillId="0" borderId="0" xfId="5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0" fillId="0" borderId="0" xfId="0" applyFill="1" applyAlignment="1" applyProtection="1">
      <alignment/>
      <protection/>
    </xf>
    <xf numFmtId="0" fontId="4" fillId="0" borderId="0" xfId="0" applyFont="1" applyFill="1" applyAlignment="1" applyProtection="1">
      <alignment horizontal="right" vertical="center"/>
      <protection/>
    </xf>
    <xf numFmtId="0" fontId="3" fillId="0" borderId="0" xfId="0" applyFont="1" applyFill="1" applyBorder="1" applyAlignment="1" applyProtection="1">
      <alignment horizontal="center" vertical="center"/>
      <protection/>
    </xf>
    <xf numFmtId="0" fontId="3" fillId="0" borderId="0" xfId="0" applyFont="1" applyAlignment="1" applyProtection="1">
      <alignment horizontal="right"/>
      <protection/>
    </xf>
    <xf numFmtId="0" fontId="4" fillId="0" borderId="0" xfId="0" applyFont="1" applyAlignment="1" applyProtection="1">
      <alignment horizontal="right" vertical="center"/>
      <protection/>
    </xf>
    <xf numFmtId="0" fontId="3" fillId="0" borderId="0" xfId="0" applyFont="1" applyFill="1" applyBorder="1" applyAlignment="1" applyProtection="1">
      <alignment horizontal="center"/>
      <protection/>
    </xf>
    <xf numFmtId="9" fontId="3" fillId="0" borderId="0" xfId="0" applyNumberFormat="1" applyFont="1" applyFill="1" applyBorder="1" applyAlignment="1" applyProtection="1">
      <alignment horizontal="center"/>
      <protection/>
    </xf>
    <xf numFmtId="0" fontId="0" fillId="0" borderId="0" xfId="0" applyFill="1" applyBorder="1" applyAlignment="1" applyProtection="1">
      <alignment horizontal="center"/>
      <protection/>
    </xf>
    <xf numFmtId="0" fontId="0" fillId="0" borderId="0" xfId="0" applyFill="1" applyBorder="1" applyAlignment="1" applyProtection="1">
      <alignment/>
      <protection/>
    </xf>
    <xf numFmtId="9" fontId="3" fillId="33" borderId="25" xfId="50" applyFont="1" applyFill="1" applyBorder="1" applyAlignment="1" applyProtection="1">
      <alignment horizontal="center" vertical="center"/>
      <protection/>
    </xf>
    <xf numFmtId="0" fontId="3" fillId="33" borderId="18" xfId="0" applyFont="1" applyFill="1" applyBorder="1" applyAlignment="1" applyProtection="1">
      <alignment horizontal="center" vertical="center"/>
      <protection/>
    </xf>
    <xf numFmtId="0" fontId="6" fillId="33" borderId="0" xfId="0" applyFont="1" applyFill="1" applyAlignment="1" applyProtection="1">
      <alignment horizontal="center" vertical="center"/>
      <protection/>
    </xf>
    <xf numFmtId="0" fontId="3" fillId="0" borderId="0" xfId="0" applyFont="1" applyAlignment="1" applyProtection="1">
      <alignment horizontal="center"/>
      <protection/>
    </xf>
    <xf numFmtId="9" fontId="3" fillId="0" borderId="0" xfId="0" applyNumberFormat="1" applyFont="1" applyAlignment="1" applyProtection="1">
      <alignment horizontal="center"/>
      <protection/>
    </xf>
    <xf numFmtId="0" fontId="3" fillId="0" borderId="0" xfId="0" applyFont="1" applyAlignment="1" applyProtection="1">
      <alignment/>
      <protection/>
    </xf>
    <xf numFmtId="0" fontId="0" fillId="34" borderId="0" xfId="0" applyFill="1" applyAlignment="1">
      <alignment/>
    </xf>
    <xf numFmtId="0" fontId="1" fillId="34" borderId="0" xfId="0" applyFont="1" applyFill="1" applyAlignment="1">
      <alignment/>
    </xf>
    <xf numFmtId="0" fontId="0" fillId="34" borderId="0" xfId="0" applyFill="1" applyAlignment="1">
      <alignment horizontal="justify" vertical="top" wrapText="1"/>
    </xf>
    <xf numFmtId="0" fontId="0" fillId="34" borderId="0" xfId="0" applyFill="1" applyAlignment="1">
      <alignment horizontal="justify" wrapText="1"/>
    </xf>
    <xf numFmtId="0" fontId="0" fillId="34" borderId="0" xfId="0" applyFont="1" applyFill="1" applyAlignment="1">
      <alignment horizontal="justify" wrapText="1"/>
    </xf>
    <xf numFmtId="0" fontId="4" fillId="0" borderId="22"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horizontal="center"/>
    </xf>
    <xf numFmtId="0" fontId="6" fillId="0" borderId="26" xfId="0" applyFont="1" applyBorder="1" applyAlignment="1">
      <alignment horizontal="center" vertical="center"/>
    </xf>
    <xf numFmtId="0" fontId="6" fillId="35" borderId="26" xfId="0" applyFont="1" applyFill="1" applyBorder="1" applyAlignment="1">
      <alignment horizontal="center" vertical="center"/>
    </xf>
    <xf numFmtId="0" fontId="6" fillId="0" borderId="27" xfId="0" applyFont="1" applyBorder="1" applyAlignment="1">
      <alignment horizontal="center" vertical="center"/>
    </xf>
    <xf numFmtId="0" fontId="6" fillId="0" borderId="0" xfId="0" applyFont="1" applyBorder="1" applyAlignment="1">
      <alignment horizontal="center" vertical="center"/>
    </xf>
    <xf numFmtId="0" fontId="6" fillId="0" borderId="14" xfId="0" applyFont="1" applyBorder="1" applyAlignment="1">
      <alignment horizontal="center" vertical="center"/>
    </xf>
    <xf numFmtId="0" fontId="6" fillId="0" borderId="28" xfId="0" applyFont="1" applyBorder="1" applyAlignment="1">
      <alignment horizontal="center" vertical="center"/>
    </xf>
    <xf numFmtId="0" fontId="6" fillId="35" borderId="0" xfId="0" applyFont="1" applyFill="1" applyBorder="1" applyAlignment="1">
      <alignment horizontal="center" vertical="center"/>
    </xf>
    <xf numFmtId="0" fontId="6" fillId="35" borderId="14" xfId="0" applyFont="1" applyFill="1" applyBorder="1" applyAlignment="1">
      <alignment horizontal="center" vertical="center"/>
    </xf>
    <xf numFmtId="0" fontId="6" fillId="0" borderId="29" xfId="0" applyFont="1" applyBorder="1" applyAlignment="1">
      <alignment horizontal="center" vertical="center"/>
    </xf>
    <xf numFmtId="9" fontId="3" fillId="33" borderId="30" xfId="50" applyFont="1" applyFill="1" applyBorder="1" applyAlignment="1" applyProtection="1">
      <alignment horizontal="center" vertical="center"/>
      <protection/>
    </xf>
    <xf numFmtId="0" fontId="2" fillId="0" borderId="26" xfId="0" applyFont="1" applyFill="1" applyBorder="1" applyAlignment="1" applyProtection="1">
      <alignment horizontal="left" vertical="center" indent="1"/>
      <protection/>
    </xf>
    <xf numFmtId="0" fontId="3" fillId="33" borderId="31" xfId="0" applyFont="1" applyFill="1" applyBorder="1" applyAlignment="1" applyProtection="1">
      <alignment horizontal="center" vertical="center"/>
      <protection/>
    </xf>
    <xf numFmtId="0" fontId="2" fillId="33" borderId="22" xfId="0" applyFont="1" applyFill="1" applyBorder="1" applyAlignment="1" applyProtection="1">
      <alignment horizontal="left" vertical="center" indent="1"/>
      <protection/>
    </xf>
    <xf numFmtId="0" fontId="4" fillId="0" borderId="26" xfId="0" applyFont="1" applyBorder="1" applyAlignment="1">
      <alignment horizontal="right" vertical="center"/>
    </xf>
    <xf numFmtId="0" fontId="2" fillId="33" borderId="24" xfId="0" applyFont="1" applyFill="1" applyBorder="1" applyAlignment="1" applyProtection="1">
      <alignment horizontal="left" vertical="center" indent="1"/>
      <protection/>
    </xf>
    <xf numFmtId="0" fontId="2" fillId="0" borderId="24" xfId="0" applyFont="1" applyFill="1" applyBorder="1" applyAlignment="1" applyProtection="1">
      <alignment horizontal="left" vertical="center" indent="1"/>
      <protection/>
    </xf>
    <xf numFmtId="0" fontId="4" fillId="0" borderId="26" xfId="0" applyFont="1" applyFill="1" applyBorder="1" applyAlignment="1">
      <alignment horizontal="right" vertical="center"/>
    </xf>
    <xf numFmtId="0" fontId="2" fillId="33" borderId="10" xfId="0" applyFont="1" applyFill="1" applyBorder="1" applyAlignment="1" applyProtection="1">
      <alignment horizontal="left" vertical="center" indent="1"/>
      <protection/>
    </xf>
    <xf numFmtId="0" fontId="3" fillId="33" borderId="10" xfId="0" applyFont="1" applyFill="1" applyBorder="1" applyAlignment="1" applyProtection="1">
      <alignment horizontal="center" vertical="center"/>
      <protection locked="0"/>
    </xf>
    <xf numFmtId="0" fontId="6" fillId="33" borderId="10" xfId="0" applyFont="1" applyFill="1" applyBorder="1" applyAlignment="1">
      <alignment horizontal="right" vertical="center"/>
    </xf>
    <xf numFmtId="0" fontId="2" fillId="0" borderId="10" xfId="0" applyFont="1" applyFill="1" applyBorder="1" applyAlignment="1" applyProtection="1">
      <alignment horizontal="left" vertical="center" indent="1"/>
      <protection/>
    </xf>
    <xf numFmtId="0" fontId="3" fillId="0" borderId="10" xfId="0" applyFont="1" applyFill="1" applyBorder="1" applyAlignment="1" applyProtection="1">
      <alignment horizontal="center" vertical="center"/>
      <protection locked="0"/>
    </xf>
    <xf numFmtId="0" fontId="3" fillId="0" borderId="22" xfId="0" applyFont="1" applyBorder="1" applyAlignment="1">
      <alignment textRotation="90"/>
    </xf>
    <xf numFmtId="0" fontId="3" fillId="0" borderId="23" xfId="0" applyFont="1" applyBorder="1" applyAlignment="1">
      <alignment textRotation="90"/>
    </xf>
    <xf numFmtId="0" fontId="3" fillId="0" borderId="24" xfId="0" applyFont="1" applyBorder="1" applyAlignment="1">
      <alignment textRotation="90"/>
    </xf>
    <xf numFmtId="0" fontId="3" fillId="33" borderId="32" xfId="0" applyFont="1" applyFill="1" applyBorder="1" applyAlignment="1" applyProtection="1">
      <alignment horizontal="center" vertical="center"/>
      <protection locked="0"/>
    </xf>
    <xf numFmtId="0" fontId="3" fillId="0" borderId="28" xfId="0" applyFont="1" applyBorder="1" applyAlignment="1">
      <alignment textRotation="90"/>
    </xf>
    <xf numFmtId="0" fontId="3" fillId="0" borderId="29" xfId="0" applyFont="1" applyBorder="1" applyAlignment="1">
      <alignment textRotation="90"/>
    </xf>
    <xf numFmtId="0" fontId="3" fillId="0" borderId="22" xfId="0" applyFont="1" applyBorder="1" applyAlignment="1">
      <alignment horizontal="center" textRotation="90"/>
    </xf>
    <xf numFmtId="0" fontId="3" fillId="0" borderId="27" xfId="0" applyFont="1" applyBorder="1" applyAlignment="1">
      <alignment textRotation="90"/>
    </xf>
    <xf numFmtId="0" fontId="4" fillId="0" borderId="27" xfId="0" applyFont="1" applyBorder="1" applyAlignment="1">
      <alignment horizontal="center"/>
    </xf>
    <xf numFmtId="0" fontId="4" fillId="0" borderId="28" xfId="0" applyFont="1" applyBorder="1" applyAlignment="1">
      <alignment horizontal="center"/>
    </xf>
    <xf numFmtId="0" fontId="4" fillId="0" borderId="29" xfId="0" applyFont="1" applyBorder="1" applyAlignment="1">
      <alignment horizontal="center"/>
    </xf>
    <xf numFmtId="0" fontId="11" fillId="0" borderId="0" xfId="0" applyFont="1" applyAlignment="1">
      <alignment horizontal="right" vertical="center"/>
    </xf>
    <xf numFmtId="0" fontId="11" fillId="0" borderId="0" xfId="0" applyFont="1" applyAlignment="1">
      <alignment vertical="center"/>
    </xf>
    <xf numFmtId="0" fontId="3" fillId="0" borderId="32" xfId="0" applyFont="1" applyBorder="1" applyAlignment="1">
      <alignment textRotation="90"/>
    </xf>
    <xf numFmtId="0" fontId="12" fillId="35" borderId="0" xfId="0" applyFont="1" applyFill="1" applyBorder="1" applyAlignment="1">
      <alignment horizontal="center" vertical="center"/>
    </xf>
    <xf numFmtId="0" fontId="12" fillId="35" borderId="14" xfId="0" applyFont="1" applyFill="1" applyBorder="1" applyAlignment="1">
      <alignment horizontal="center" vertical="center"/>
    </xf>
    <xf numFmtId="0" fontId="3" fillId="0" borderId="33" xfId="0" applyFont="1" applyFill="1" applyBorder="1" applyAlignment="1" applyProtection="1">
      <alignment horizontal="center" vertical="center"/>
      <protection locked="0"/>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2" xfId="0" applyFont="1" applyBorder="1" applyAlignment="1">
      <alignment horizontal="center" vertical="center"/>
    </xf>
    <xf numFmtId="0" fontId="6" fillId="0" borderId="26" xfId="0" applyFont="1" applyFill="1" applyBorder="1" applyAlignment="1">
      <alignment horizontal="center" vertical="center"/>
    </xf>
    <xf numFmtId="0" fontId="6" fillId="35" borderId="27" xfId="0" applyFont="1" applyFill="1" applyBorder="1" applyAlignment="1">
      <alignment horizontal="center" vertical="center"/>
    </xf>
    <xf numFmtId="0" fontId="6" fillId="35" borderId="29" xfId="0" applyFont="1" applyFill="1" applyBorder="1" applyAlignment="1">
      <alignment horizontal="center" vertical="center"/>
    </xf>
    <xf numFmtId="0" fontId="6" fillId="0" borderId="14" xfId="0" applyFont="1" applyFill="1" applyBorder="1" applyAlignment="1">
      <alignment horizontal="center" vertical="center"/>
    </xf>
    <xf numFmtId="0" fontId="6" fillId="35" borderId="18" xfId="0" applyFont="1" applyFill="1" applyBorder="1" applyAlignment="1">
      <alignment horizontal="center" vertical="center"/>
    </xf>
    <xf numFmtId="0" fontId="6" fillId="35" borderId="17" xfId="0" applyFont="1" applyFill="1" applyBorder="1" applyAlignment="1">
      <alignment horizontal="center" vertical="center"/>
    </xf>
    <xf numFmtId="0" fontId="6" fillId="35" borderId="12" xfId="0" applyFont="1" applyFill="1" applyBorder="1" applyAlignment="1">
      <alignment horizontal="center" vertical="center"/>
    </xf>
    <xf numFmtId="0" fontId="3" fillId="36" borderId="31" xfId="0" applyFont="1" applyFill="1" applyBorder="1" applyAlignment="1" applyProtection="1">
      <alignment horizontal="center" vertical="center"/>
      <protection/>
    </xf>
    <xf numFmtId="0" fontId="3" fillId="36" borderId="10" xfId="0" applyFont="1" applyFill="1" applyBorder="1" applyAlignment="1" applyProtection="1">
      <alignment horizontal="center" vertical="center"/>
      <protection/>
    </xf>
    <xf numFmtId="0" fontId="3" fillId="36" borderId="18" xfId="0" applyFont="1" applyFill="1" applyBorder="1" applyAlignment="1" applyProtection="1">
      <alignment horizontal="center" vertical="center"/>
      <protection/>
    </xf>
    <xf numFmtId="9" fontId="3" fillId="33" borderId="14" xfId="50" applyFont="1" applyFill="1" applyBorder="1" applyAlignment="1" applyProtection="1">
      <alignment horizontal="center" vertical="center"/>
      <protection/>
    </xf>
    <xf numFmtId="0" fontId="3" fillId="33" borderId="34" xfId="0" applyFont="1" applyFill="1" applyBorder="1" applyAlignment="1" applyProtection="1">
      <alignment horizontal="center" vertical="center"/>
      <protection/>
    </xf>
    <xf numFmtId="0" fontId="3" fillId="33" borderId="35" xfId="0" applyFont="1" applyFill="1" applyBorder="1" applyAlignment="1" applyProtection="1">
      <alignment horizontal="center" vertical="center"/>
      <protection/>
    </xf>
    <xf numFmtId="0" fontId="3" fillId="36" borderId="35" xfId="0" applyFont="1" applyFill="1" applyBorder="1" applyAlignment="1" applyProtection="1">
      <alignment horizontal="center" vertical="center"/>
      <protection/>
    </xf>
    <xf numFmtId="0" fontId="6" fillId="36" borderId="0" xfId="0" applyFont="1" applyFill="1" applyAlignment="1" applyProtection="1">
      <alignment horizontal="center" vertical="center"/>
      <protection/>
    </xf>
    <xf numFmtId="0" fontId="3" fillId="35" borderId="10" xfId="0" applyFont="1" applyFill="1" applyBorder="1" applyAlignment="1" applyProtection="1">
      <alignment horizontal="center" vertical="center"/>
      <protection locked="0"/>
    </xf>
    <xf numFmtId="0" fontId="3" fillId="35" borderId="33" xfId="0" applyFont="1" applyFill="1" applyBorder="1" applyAlignment="1" applyProtection="1">
      <alignment horizontal="center" vertical="center"/>
      <protection locked="0"/>
    </xf>
    <xf numFmtId="0" fontId="6" fillId="0" borderId="0" xfId="0" applyFont="1" applyFill="1" applyBorder="1" applyAlignment="1">
      <alignment horizontal="center" vertical="center"/>
    </xf>
    <xf numFmtId="0" fontId="6" fillId="33" borderId="33" xfId="0" applyFont="1" applyFill="1" applyBorder="1" applyAlignment="1">
      <alignment horizontal="right" vertical="center"/>
    </xf>
    <xf numFmtId="0" fontId="6" fillId="33" borderId="36" xfId="0" applyFont="1" applyFill="1" applyBorder="1" applyAlignment="1">
      <alignment horizontal="right" vertical="center"/>
    </xf>
    <xf numFmtId="0" fontId="6" fillId="33" borderId="32" xfId="0" applyFont="1" applyFill="1" applyBorder="1" applyAlignment="1">
      <alignment horizontal="right" vertical="center"/>
    </xf>
    <xf numFmtId="0" fontId="3" fillId="0" borderId="18" xfId="0"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0" fontId="6" fillId="0" borderId="12" xfId="0" applyFont="1" applyFill="1" applyBorder="1" applyAlignment="1">
      <alignment horizontal="center" vertical="center"/>
    </xf>
    <xf numFmtId="0" fontId="3" fillId="0" borderId="34" xfId="0" applyFont="1" applyFill="1" applyBorder="1" applyAlignment="1" applyProtection="1">
      <alignment horizontal="center" vertical="center"/>
      <protection/>
    </xf>
    <xf numFmtId="0" fontId="6" fillId="0" borderId="10" xfId="0" applyFont="1" applyFill="1" applyBorder="1" applyAlignment="1">
      <alignment horizontal="right" vertical="center"/>
    </xf>
    <xf numFmtId="0" fontId="13" fillId="35" borderId="22" xfId="0" applyFont="1" applyFill="1" applyBorder="1" applyAlignment="1">
      <alignment horizontal="center" vertical="center"/>
    </xf>
    <xf numFmtId="0" fontId="13" fillId="35" borderId="23" xfId="0" applyFont="1" applyFill="1" applyBorder="1" applyAlignment="1">
      <alignment horizontal="center" vertical="center"/>
    </xf>
    <xf numFmtId="0" fontId="13" fillId="35" borderId="24" xfId="0" applyFont="1" applyFill="1" applyBorder="1" applyAlignment="1">
      <alignment horizontal="center" vertical="center"/>
    </xf>
    <xf numFmtId="0" fontId="4" fillId="0" borderId="17" xfId="0" applyFont="1" applyBorder="1" applyAlignment="1">
      <alignment horizontal="center"/>
    </xf>
    <xf numFmtId="0" fontId="4" fillId="0" borderId="18" xfId="0" applyFont="1" applyBorder="1" applyAlignment="1">
      <alignment horizontal="center"/>
    </xf>
    <xf numFmtId="0" fontId="4" fillId="0" borderId="12" xfId="0" applyFont="1" applyBorder="1" applyAlignment="1">
      <alignment horizontal="center"/>
    </xf>
    <xf numFmtId="0" fontId="13" fillId="37" borderId="22" xfId="0" applyFont="1" applyFill="1" applyBorder="1" applyAlignment="1">
      <alignment horizontal="center" vertical="center" wrapText="1"/>
    </xf>
    <xf numFmtId="0" fontId="13" fillId="37" borderId="24" xfId="0" applyFont="1" applyFill="1" applyBorder="1" applyAlignment="1">
      <alignment horizontal="center" vertical="center" wrapText="1"/>
    </xf>
    <xf numFmtId="0" fontId="4" fillId="0" borderId="22"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horizontal="center"/>
    </xf>
    <xf numFmtId="0" fontId="4" fillId="0" borderId="29" xfId="0" applyFont="1" applyBorder="1" applyAlignment="1">
      <alignment horizontal="center"/>
    </xf>
    <xf numFmtId="0" fontId="13" fillId="34" borderId="22" xfId="0" applyFont="1" applyFill="1" applyBorder="1" applyAlignment="1">
      <alignment horizontal="center" vertical="center"/>
    </xf>
    <xf numFmtId="0" fontId="13" fillId="34" borderId="23" xfId="0" applyFont="1" applyFill="1" applyBorder="1" applyAlignment="1">
      <alignment horizontal="center" vertical="center"/>
    </xf>
    <xf numFmtId="0" fontId="13" fillId="34" borderId="24" xfId="0" applyFont="1" applyFill="1" applyBorder="1" applyAlignment="1">
      <alignment horizontal="center" vertical="center"/>
    </xf>
    <xf numFmtId="0" fontId="13" fillId="33" borderId="22" xfId="0" applyFont="1" applyFill="1" applyBorder="1" applyAlignment="1">
      <alignment horizontal="center" vertical="center"/>
    </xf>
    <xf numFmtId="0" fontId="13" fillId="33" borderId="23" xfId="0" applyFont="1" applyFill="1" applyBorder="1" applyAlignment="1">
      <alignment horizontal="center" vertical="center"/>
    </xf>
    <xf numFmtId="0" fontId="13" fillId="33" borderId="24" xfId="0" applyFont="1" applyFill="1" applyBorder="1" applyAlignment="1">
      <alignment horizontal="center" vertical="center"/>
    </xf>
    <xf numFmtId="0" fontId="13" fillId="38" borderId="22" xfId="0" applyFont="1" applyFill="1" applyBorder="1" applyAlignment="1">
      <alignment horizontal="center" vertical="center"/>
    </xf>
    <xf numFmtId="0" fontId="13" fillId="38" borderId="24" xfId="0" applyFont="1" applyFill="1" applyBorder="1" applyAlignment="1">
      <alignment horizontal="center" vertical="center"/>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9" xfId="0" applyFont="1" applyBorder="1" applyAlignment="1">
      <alignment horizontal="center" vertical="center" wrapText="1"/>
    </xf>
    <xf numFmtId="0" fontId="10" fillId="0" borderId="0" xfId="0" applyFont="1" applyAlignment="1" applyProtection="1">
      <alignment horizontal="center"/>
      <protection/>
    </xf>
    <xf numFmtId="0" fontId="4" fillId="0" borderId="10" xfId="0" applyFont="1" applyBorder="1" applyAlignment="1" applyProtection="1">
      <alignment horizontal="center" vertical="center" wrapText="1"/>
      <protection/>
    </xf>
    <xf numFmtId="0" fontId="5" fillId="0" borderId="0" xfId="0" applyFont="1" applyAlignment="1" applyProtection="1">
      <alignment horizontal="left" vertical="center" indent="1"/>
      <protection/>
    </xf>
    <xf numFmtId="0" fontId="0" fillId="0" borderId="0" xfId="0" applyAlignment="1" applyProtection="1">
      <alignment/>
      <protection/>
    </xf>
    <xf numFmtId="0" fontId="4" fillId="0" borderId="17" xfId="0" applyFont="1" applyBorder="1" applyAlignment="1" applyProtection="1">
      <alignment horizontal="center" vertical="center" wrapText="1"/>
      <protection/>
    </xf>
    <xf numFmtId="0" fontId="4" fillId="0" borderId="12" xfId="0" applyFont="1" applyBorder="1" applyAlignment="1" applyProtection="1">
      <alignment horizontal="center" vertical="center" wrapText="1"/>
      <protection/>
    </xf>
    <xf numFmtId="0" fontId="4" fillId="0" borderId="27" xfId="0" applyFont="1" applyBorder="1" applyAlignment="1" applyProtection="1">
      <alignment horizontal="center" vertical="center" wrapText="1"/>
      <protection/>
    </xf>
    <xf numFmtId="0" fontId="4" fillId="0" borderId="29" xfId="0" applyFont="1" applyBorder="1" applyAlignment="1" applyProtection="1">
      <alignment horizontal="center" vertical="center" wrapText="1"/>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0">
    <dxf>
      <font>
        <b/>
        <i val="0"/>
      </font>
      <fill>
        <patternFill>
          <bgColor indexed="10"/>
        </patternFill>
      </fill>
    </dxf>
    <dxf>
      <font>
        <b/>
        <i val="0"/>
        <color auto="1"/>
      </font>
      <fill>
        <patternFill>
          <bgColor indexed="52"/>
        </patternFill>
      </fill>
    </dxf>
    <dxf>
      <font>
        <b/>
        <i val="0"/>
        <color auto="1"/>
      </font>
      <fill>
        <patternFill>
          <bgColor indexed="11"/>
        </patternFill>
      </fill>
    </dxf>
    <dxf>
      <font>
        <b/>
        <i val="0"/>
      </font>
      <fill>
        <patternFill>
          <bgColor indexed="10"/>
        </patternFill>
      </fill>
    </dxf>
    <dxf>
      <font>
        <b/>
        <i val="0"/>
        <color auto="1"/>
      </font>
      <fill>
        <patternFill>
          <bgColor indexed="52"/>
        </patternFill>
      </fill>
    </dxf>
    <dxf>
      <font>
        <b/>
        <i val="0"/>
        <color auto="1"/>
      </font>
      <fill>
        <patternFill>
          <bgColor indexed="11"/>
        </patternFill>
      </fill>
    </dxf>
    <dxf>
      <fill>
        <patternFill>
          <bgColor indexed="51"/>
        </patternFill>
      </fill>
    </dxf>
    <dxf>
      <fill>
        <patternFill patternType="solid">
          <bgColor indexed="10"/>
        </patternFill>
      </fill>
    </dxf>
    <dxf>
      <fill>
        <patternFill>
          <bgColor indexed="11"/>
        </patternFill>
      </fill>
    </dxf>
    <dxf>
      <font>
        <color auto="1"/>
      </font>
      <fill>
        <patternFill>
          <bgColor indexed="51"/>
        </patternFill>
      </fill>
    </dxf>
    <dxf>
      <fill>
        <patternFill patternType="solid">
          <bgColor indexed="10"/>
        </patternFill>
      </fill>
    </dxf>
    <dxf>
      <fill>
        <patternFill>
          <bgColor indexed="11"/>
        </patternFill>
      </fill>
    </dxf>
    <dxf>
      <fill>
        <patternFill>
          <bgColor indexed="11"/>
        </patternFill>
      </fill>
    </dxf>
    <dxf>
      <fill>
        <patternFill patternType="solid">
          <bgColor indexed="10"/>
        </patternFill>
      </fill>
    </dxf>
    <dxf>
      <fill>
        <patternFill>
          <bgColor indexed="11"/>
        </patternFill>
      </fill>
    </dxf>
    <dxf>
      <font>
        <color auto="1"/>
      </font>
      <fill>
        <patternFill>
          <bgColor indexed="11"/>
        </patternFill>
      </fill>
    </dxf>
    <dxf>
      <fill>
        <patternFill patternType="solid">
          <bgColor indexed="10"/>
        </patternFill>
      </fill>
    </dxf>
    <dxf>
      <fill>
        <patternFill>
          <bgColor indexed="11"/>
        </patternFill>
      </fill>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25"/>
          <c:y val="0.056"/>
          <c:w val="0.9455"/>
          <c:h val="0.888"/>
        </c:manualLayout>
      </c:layout>
      <c:barChart>
        <c:barDir val="col"/>
        <c:grouping val="clustered"/>
        <c:varyColors val="1"/>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dPt>
            <c:idx val="1"/>
            <c:invertIfNegative val="0"/>
            <c:spPr>
              <a:solidFill>
                <a:srgbClr val="993366"/>
              </a:solidFill>
              <a:ln w="12700">
                <a:solidFill>
                  <a:srgbClr val="000000"/>
                </a:solidFill>
              </a:ln>
            </c:spPr>
          </c:dPt>
          <c:dPt>
            <c:idx val="2"/>
            <c:invertIfNegative val="0"/>
            <c:spPr>
              <a:solidFill>
                <a:srgbClr val="FFFFCC"/>
              </a:solidFill>
              <a:ln w="12700">
                <a:solidFill>
                  <a:srgbClr val="000000"/>
                </a:solidFill>
              </a:ln>
            </c:spPr>
          </c:dPt>
          <c:dPt>
            <c:idx val="3"/>
            <c:invertIfNegative val="0"/>
            <c:spPr>
              <a:solidFill>
                <a:srgbClr val="CCFFFF"/>
              </a:solidFill>
              <a:ln w="12700">
                <a:solidFill>
                  <a:srgbClr val="000000"/>
                </a:solidFill>
              </a:ln>
            </c:spPr>
          </c:dPt>
          <c:dPt>
            <c:idx val="4"/>
            <c:invertIfNegative val="0"/>
            <c:spPr>
              <a:solidFill>
                <a:srgbClr val="660066"/>
              </a:solidFill>
              <a:ln w="12700">
                <a:solidFill>
                  <a:srgbClr val="000000"/>
                </a:solidFill>
              </a:ln>
            </c:spPr>
          </c:dPt>
          <c:dLbls>
            <c:dLbl>
              <c:idx val="0"/>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rtl="1">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val>
            <c:numRef>
              <c:f>('Bilan Classe'!$E$3,'Bilan Classe'!$G$3,'Bilan Classe'!$I$3,'Bilan Classe'!$K$3,'Bilan Classe'!$M$3)</c:f>
              <c:numCache>
                <c:ptCount val="5"/>
                <c:pt idx="0">
                  <c:v>0</c:v>
                </c:pt>
                <c:pt idx="1">
                  <c:v>0</c:v>
                </c:pt>
                <c:pt idx="2">
                  <c:v>0</c:v>
                </c:pt>
                <c:pt idx="3">
                  <c:v>0</c:v>
                </c:pt>
                <c:pt idx="4">
                  <c:v>0</c:v>
                </c:pt>
              </c:numCache>
            </c:numRef>
          </c:val>
        </c:ser>
        <c:axId val="23136122"/>
        <c:axId val="6898507"/>
      </c:barChart>
      <c:lineChart>
        <c:grouping val="standard"/>
        <c:varyColors val="0"/>
        <c:ser>
          <c:idx val="0"/>
          <c:order val="1"/>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Lbls>
            <c:dLbl>
              <c:idx val="0"/>
              <c:layout>
                <c:manualLayout>
                  <c:x val="0"/>
                  <c:y val="0"/>
                </c:manualLayout>
              </c:layout>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rtl="1">
                  <a:defRPr lang="en-US" cap="none" sz="800" b="1" i="0" u="none" baseline="0">
                    <a:solidFill>
                      <a:srgbClr val="000000"/>
                    </a:solidFill>
                    <a:latin typeface="Arial"/>
                    <a:ea typeface="Arial"/>
                    <a:cs typeface="Arial"/>
                  </a:defRPr>
                </a:pPr>
              </a:p>
            </c:txPr>
            <c:showLegendKey val="0"/>
            <c:showVal val="1"/>
            <c:showBubbleSize val="0"/>
            <c:showCatName val="0"/>
            <c:showSerName val="0"/>
            <c:showLeaderLines val="1"/>
            <c:showPercent val="0"/>
          </c:dLbls>
          <c:val>
            <c:numRef>
              <c:f>('Bilan Classe'!$E$33,'Bilan Classe'!$G$33,'Bilan Classe'!$I$33,'Bilan Classe'!$K$33,'Bilan Classe'!$M$33)</c:f>
              <c:numCache>
                <c:ptCount val="5"/>
                <c:pt idx="0">
                  <c:v>0</c:v>
                </c:pt>
                <c:pt idx="1">
                  <c:v>0</c:v>
                </c:pt>
                <c:pt idx="2">
                  <c:v>0</c:v>
                </c:pt>
                <c:pt idx="3">
                  <c:v>0</c:v>
                </c:pt>
                <c:pt idx="4">
                  <c:v>0</c:v>
                </c:pt>
              </c:numCache>
            </c:numRef>
          </c:val>
          <c:smooth val="0"/>
        </c:ser>
        <c:axId val="62086564"/>
        <c:axId val="21908165"/>
      </c:lineChart>
      <c:catAx>
        <c:axId val="23136122"/>
        <c:scaling>
          <c:orientation val="minMax"/>
        </c:scaling>
        <c:axPos val="b"/>
        <c:delete val="0"/>
        <c:numFmt formatCode="General" sourceLinked="1"/>
        <c:majorTickMark val="cross"/>
        <c:minorTickMark val="none"/>
        <c:tickLblPos val="nextTo"/>
        <c:spPr>
          <a:ln w="3175">
            <a:solidFill>
              <a:srgbClr val="000000"/>
            </a:solidFill>
          </a:ln>
        </c:spPr>
        <c:crossAx val="6898507"/>
        <c:crosses val="autoZero"/>
        <c:auto val="0"/>
        <c:lblOffset val="100"/>
        <c:tickLblSkip val="1"/>
        <c:noMultiLvlLbl val="0"/>
      </c:catAx>
      <c:valAx>
        <c:axId val="6898507"/>
        <c:scaling>
          <c:orientation val="minMax"/>
        </c:scaling>
        <c:axPos val="l"/>
        <c:delete val="0"/>
        <c:numFmt formatCode="General" sourceLinked="1"/>
        <c:majorTickMark val="cross"/>
        <c:minorTickMark val="none"/>
        <c:tickLblPos val="nextTo"/>
        <c:spPr>
          <a:ln w="3175">
            <a:solidFill>
              <a:srgbClr val="000000"/>
            </a:solidFill>
          </a:ln>
        </c:spPr>
        <c:crossAx val="23136122"/>
        <c:crossesAt val="1"/>
        <c:crossBetween val="between"/>
        <c:dispUnits/>
      </c:valAx>
      <c:catAx>
        <c:axId val="62086564"/>
        <c:scaling>
          <c:orientation val="minMax"/>
        </c:scaling>
        <c:axPos val="b"/>
        <c:delete val="1"/>
        <c:majorTickMark val="out"/>
        <c:minorTickMark val="none"/>
        <c:tickLblPos val="none"/>
        <c:crossAx val="21908165"/>
        <c:crosses val="autoZero"/>
        <c:auto val="0"/>
        <c:lblOffset val="100"/>
        <c:tickLblSkip val="1"/>
        <c:noMultiLvlLbl val="0"/>
      </c:catAx>
      <c:valAx>
        <c:axId val="21908165"/>
        <c:scaling>
          <c:orientation val="minMax"/>
        </c:scaling>
        <c:axPos val="l"/>
        <c:delete val="1"/>
        <c:majorTickMark val="out"/>
        <c:minorTickMark val="none"/>
        <c:tickLblPos val="none"/>
        <c:crossAx val="6208656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25"/>
          <c:y val="0.05575"/>
          <c:w val="0.9455"/>
          <c:h val="0.8885"/>
        </c:manualLayout>
      </c:layout>
      <c:barChart>
        <c:barDir val="col"/>
        <c:grouping val="clustered"/>
        <c:varyColors val="1"/>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dPt>
            <c:idx val="1"/>
            <c:invertIfNegative val="0"/>
            <c:spPr>
              <a:solidFill>
                <a:srgbClr val="993366"/>
              </a:solidFill>
              <a:ln w="12700">
                <a:solidFill>
                  <a:srgbClr val="000000"/>
                </a:solidFill>
              </a:ln>
            </c:spPr>
          </c:dPt>
          <c:dPt>
            <c:idx val="2"/>
            <c:invertIfNegative val="0"/>
            <c:spPr>
              <a:solidFill>
                <a:srgbClr val="FFFFCC"/>
              </a:solidFill>
              <a:ln w="12700">
                <a:solidFill>
                  <a:srgbClr val="000000"/>
                </a:solidFill>
              </a:ln>
            </c:spPr>
          </c:dPt>
          <c:dPt>
            <c:idx val="3"/>
            <c:invertIfNegative val="0"/>
            <c:spPr>
              <a:solidFill>
                <a:srgbClr val="CCFFFF"/>
              </a:solidFill>
              <a:ln w="12700">
                <a:solidFill>
                  <a:srgbClr val="000000"/>
                </a:solidFill>
              </a:ln>
            </c:spPr>
          </c:dPt>
          <c:dPt>
            <c:idx val="4"/>
            <c:invertIfNegative val="0"/>
            <c:spPr>
              <a:solidFill>
                <a:srgbClr val="660066"/>
              </a:solidFill>
              <a:ln w="12700">
                <a:solidFill>
                  <a:srgbClr val="000000"/>
                </a:solidFill>
              </a:ln>
            </c:spPr>
          </c:dPt>
          <c:dLbls>
            <c:dLbl>
              <c:idx val="0"/>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rtl="1">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val>
            <c:numRef>
              <c:f>('Bilan Classe'!$E$12,'Bilan Classe'!$G$12,'Bilan Classe'!$I$12,'Bilan Classe'!$K$12,'Bilan Classe'!$M$12)</c:f>
              <c:numCache>
                <c:ptCount val="5"/>
                <c:pt idx="0">
                  <c:v>0</c:v>
                </c:pt>
                <c:pt idx="1">
                  <c:v>0</c:v>
                </c:pt>
                <c:pt idx="2">
                  <c:v>0</c:v>
                </c:pt>
                <c:pt idx="3">
                  <c:v>0</c:v>
                </c:pt>
                <c:pt idx="4">
                  <c:v>0</c:v>
                </c:pt>
              </c:numCache>
            </c:numRef>
          </c:val>
        </c:ser>
        <c:axId val="14954126"/>
        <c:axId val="369407"/>
      </c:barChart>
      <c:lineChart>
        <c:grouping val="standard"/>
        <c:varyColors val="0"/>
        <c:ser>
          <c:idx val="0"/>
          <c:order val="1"/>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Lbls>
            <c:dLbl>
              <c:idx val="0"/>
              <c:layout>
                <c:manualLayout>
                  <c:x val="0"/>
                  <c:y val="0"/>
                </c:manualLayout>
              </c:layout>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rtl="1">
                  <a:defRPr lang="en-US" cap="none" sz="800" b="1" i="0" u="none" baseline="0">
                    <a:solidFill>
                      <a:srgbClr val="000000"/>
                    </a:solidFill>
                    <a:latin typeface="Arial"/>
                    <a:ea typeface="Arial"/>
                    <a:cs typeface="Arial"/>
                  </a:defRPr>
                </a:pPr>
              </a:p>
            </c:txPr>
            <c:showLegendKey val="0"/>
            <c:showVal val="1"/>
            <c:showBubbleSize val="0"/>
            <c:showCatName val="0"/>
            <c:showSerName val="0"/>
            <c:showLeaderLines val="1"/>
            <c:showPercent val="0"/>
          </c:dLbls>
          <c:val>
            <c:numRef>
              <c:f>('Bilan Classe'!$E$33,'Bilan Classe'!$G$33,'Bilan Classe'!$I$33,'Bilan Classe'!$K$33,'Bilan Classe'!$M$33)</c:f>
              <c:numCache>
                <c:ptCount val="5"/>
                <c:pt idx="0">
                  <c:v>0</c:v>
                </c:pt>
                <c:pt idx="1">
                  <c:v>0</c:v>
                </c:pt>
                <c:pt idx="2">
                  <c:v>0</c:v>
                </c:pt>
                <c:pt idx="3">
                  <c:v>0</c:v>
                </c:pt>
                <c:pt idx="4">
                  <c:v>0</c:v>
                </c:pt>
              </c:numCache>
            </c:numRef>
          </c:val>
          <c:smooth val="0"/>
        </c:ser>
        <c:axId val="3324664"/>
        <c:axId val="29921977"/>
      </c:lineChart>
      <c:catAx>
        <c:axId val="14954126"/>
        <c:scaling>
          <c:orientation val="minMax"/>
        </c:scaling>
        <c:axPos val="b"/>
        <c:delete val="0"/>
        <c:numFmt formatCode="General" sourceLinked="1"/>
        <c:majorTickMark val="cross"/>
        <c:minorTickMark val="none"/>
        <c:tickLblPos val="nextTo"/>
        <c:spPr>
          <a:ln w="3175">
            <a:solidFill>
              <a:srgbClr val="000000"/>
            </a:solidFill>
          </a:ln>
        </c:spPr>
        <c:crossAx val="369407"/>
        <c:crosses val="autoZero"/>
        <c:auto val="0"/>
        <c:lblOffset val="100"/>
        <c:tickLblSkip val="1"/>
        <c:noMultiLvlLbl val="0"/>
      </c:catAx>
      <c:valAx>
        <c:axId val="369407"/>
        <c:scaling>
          <c:orientation val="minMax"/>
        </c:scaling>
        <c:axPos val="l"/>
        <c:delete val="0"/>
        <c:numFmt formatCode="General" sourceLinked="1"/>
        <c:majorTickMark val="cross"/>
        <c:minorTickMark val="none"/>
        <c:tickLblPos val="nextTo"/>
        <c:spPr>
          <a:ln w="3175">
            <a:solidFill>
              <a:srgbClr val="000000"/>
            </a:solidFill>
          </a:ln>
        </c:spPr>
        <c:crossAx val="14954126"/>
        <c:crossesAt val="1"/>
        <c:crossBetween val="between"/>
        <c:dispUnits/>
      </c:valAx>
      <c:catAx>
        <c:axId val="3324664"/>
        <c:scaling>
          <c:orientation val="minMax"/>
        </c:scaling>
        <c:axPos val="b"/>
        <c:delete val="1"/>
        <c:majorTickMark val="out"/>
        <c:minorTickMark val="none"/>
        <c:tickLblPos val="none"/>
        <c:crossAx val="29921977"/>
        <c:crosses val="autoZero"/>
        <c:auto val="0"/>
        <c:lblOffset val="100"/>
        <c:tickLblSkip val="1"/>
        <c:noMultiLvlLbl val="0"/>
      </c:catAx>
      <c:valAx>
        <c:axId val="29921977"/>
        <c:scaling>
          <c:orientation val="minMax"/>
        </c:scaling>
        <c:axPos val="l"/>
        <c:delete val="1"/>
        <c:majorTickMark val="out"/>
        <c:minorTickMark val="none"/>
        <c:tickLblPos val="none"/>
        <c:crossAx val="332466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01325"/>
          <c:w val="0.94175"/>
          <c:h val="0.97025"/>
        </c:manualLayout>
      </c:layout>
      <c:barChart>
        <c:barDir val="col"/>
        <c:grouping val="clustered"/>
        <c:varyColors val="1"/>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dPt>
            <c:idx val="1"/>
            <c:invertIfNegative val="0"/>
            <c:spPr>
              <a:solidFill>
                <a:srgbClr val="993366"/>
              </a:solidFill>
              <a:ln w="12700">
                <a:solidFill>
                  <a:srgbClr val="000000"/>
                </a:solidFill>
              </a:ln>
            </c:spPr>
          </c:dPt>
          <c:dPt>
            <c:idx val="2"/>
            <c:invertIfNegative val="0"/>
            <c:spPr>
              <a:solidFill>
                <a:srgbClr val="FFFFCC"/>
              </a:solidFill>
              <a:ln w="12700">
                <a:solidFill>
                  <a:srgbClr val="000000"/>
                </a:solidFill>
              </a:ln>
            </c:spPr>
          </c:dPt>
          <c:dPt>
            <c:idx val="3"/>
            <c:invertIfNegative val="0"/>
            <c:spPr>
              <a:solidFill>
                <a:srgbClr val="CCFFFF"/>
              </a:solidFill>
              <a:ln w="12700">
                <a:solidFill>
                  <a:srgbClr val="000000"/>
                </a:solidFill>
              </a:ln>
            </c:spPr>
          </c:dPt>
          <c:dPt>
            <c:idx val="4"/>
            <c:invertIfNegative val="0"/>
            <c:spPr>
              <a:solidFill>
                <a:srgbClr val="660066"/>
              </a:solidFill>
              <a:ln w="12700">
                <a:solidFill>
                  <a:srgbClr val="000000"/>
                </a:solidFill>
              </a:ln>
            </c:spPr>
          </c:dPt>
          <c:dLbls>
            <c:dLbl>
              <c:idx val="0"/>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rtl="1">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val>
            <c:numRef>
              <c:f>('Bilan Classe'!$E$13,'Bilan Classe'!$G$13,'Bilan Classe'!$I$13,'Bilan Classe'!$K$13,'Bilan Classe'!$M$13)</c:f>
              <c:numCache>
                <c:ptCount val="5"/>
                <c:pt idx="0">
                  <c:v>0</c:v>
                </c:pt>
                <c:pt idx="1">
                  <c:v>0</c:v>
                </c:pt>
                <c:pt idx="2">
                  <c:v>0</c:v>
                </c:pt>
                <c:pt idx="3">
                  <c:v>0</c:v>
                </c:pt>
                <c:pt idx="4">
                  <c:v>0</c:v>
                </c:pt>
              </c:numCache>
            </c:numRef>
          </c:val>
        </c:ser>
        <c:axId val="862338"/>
        <c:axId val="7761043"/>
      </c:barChart>
      <c:lineChart>
        <c:grouping val="standard"/>
        <c:varyColors val="0"/>
        <c:ser>
          <c:idx val="0"/>
          <c:order val="1"/>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Lbls>
            <c:dLbl>
              <c:idx val="0"/>
              <c:layout>
                <c:manualLayout>
                  <c:x val="0"/>
                  <c:y val="0"/>
                </c:manualLayout>
              </c:layout>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rtl="1">
                  <a:defRPr lang="en-US" cap="none" sz="800" b="1" i="0" u="none" baseline="0">
                    <a:solidFill>
                      <a:srgbClr val="000000"/>
                    </a:solidFill>
                    <a:latin typeface="Arial"/>
                    <a:ea typeface="Arial"/>
                    <a:cs typeface="Arial"/>
                  </a:defRPr>
                </a:pPr>
              </a:p>
            </c:txPr>
            <c:showLegendKey val="0"/>
            <c:showVal val="1"/>
            <c:showBubbleSize val="0"/>
            <c:showCatName val="0"/>
            <c:showSerName val="0"/>
            <c:showLeaderLines val="1"/>
            <c:showPercent val="0"/>
          </c:dLbls>
          <c:val>
            <c:numRef>
              <c:f>('Bilan Classe'!$E$33,'Bilan Classe'!$G$33,'Bilan Classe'!$I$33,'Bilan Classe'!$K$33,'Bilan Classe'!$M$33)</c:f>
              <c:numCache>
                <c:ptCount val="5"/>
                <c:pt idx="0">
                  <c:v>0</c:v>
                </c:pt>
                <c:pt idx="1">
                  <c:v>0</c:v>
                </c:pt>
                <c:pt idx="2">
                  <c:v>0</c:v>
                </c:pt>
                <c:pt idx="3">
                  <c:v>0</c:v>
                </c:pt>
                <c:pt idx="4">
                  <c:v>0</c:v>
                </c:pt>
              </c:numCache>
            </c:numRef>
          </c:val>
          <c:smooth val="0"/>
        </c:ser>
        <c:axId val="2740524"/>
        <c:axId val="24664717"/>
      </c:lineChart>
      <c:catAx>
        <c:axId val="862338"/>
        <c:scaling>
          <c:orientation val="minMax"/>
        </c:scaling>
        <c:axPos val="b"/>
        <c:delete val="0"/>
        <c:numFmt formatCode="General" sourceLinked="1"/>
        <c:majorTickMark val="cross"/>
        <c:minorTickMark val="none"/>
        <c:tickLblPos val="nextTo"/>
        <c:spPr>
          <a:ln w="3175">
            <a:solidFill>
              <a:srgbClr val="000000"/>
            </a:solidFill>
          </a:ln>
        </c:spPr>
        <c:crossAx val="7761043"/>
        <c:crosses val="autoZero"/>
        <c:auto val="0"/>
        <c:lblOffset val="100"/>
        <c:tickLblSkip val="1"/>
        <c:noMultiLvlLbl val="0"/>
      </c:catAx>
      <c:valAx>
        <c:axId val="7761043"/>
        <c:scaling>
          <c:orientation val="minMax"/>
        </c:scaling>
        <c:axPos val="l"/>
        <c:delete val="0"/>
        <c:numFmt formatCode="General" sourceLinked="1"/>
        <c:majorTickMark val="cross"/>
        <c:minorTickMark val="none"/>
        <c:tickLblPos val="nextTo"/>
        <c:spPr>
          <a:ln w="3175">
            <a:solidFill>
              <a:srgbClr val="000000"/>
            </a:solidFill>
          </a:ln>
        </c:spPr>
        <c:crossAx val="862338"/>
        <c:crossesAt val="1"/>
        <c:crossBetween val="between"/>
        <c:dispUnits/>
      </c:valAx>
      <c:catAx>
        <c:axId val="2740524"/>
        <c:scaling>
          <c:orientation val="minMax"/>
        </c:scaling>
        <c:axPos val="b"/>
        <c:delete val="1"/>
        <c:majorTickMark val="out"/>
        <c:minorTickMark val="none"/>
        <c:tickLblPos val="none"/>
        <c:crossAx val="24664717"/>
        <c:crosses val="autoZero"/>
        <c:auto val="0"/>
        <c:lblOffset val="100"/>
        <c:tickLblSkip val="1"/>
        <c:noMultiLvlLbl val="0"/>
      </c:catAx>
      <c:valAx>
        <c:axId val="24664717"/>
        <c:scaling>
          <c:orientation val="minMax"/>
        </c:scaling>
        <c:axPos val="l"/>
        <c:delete val="1"/>
        <c:majorTickMark val="out"/>
        <c:minorTickMark val="none"/>
        <c:tickLblPos val="none"/>
        <c:crossAx val="274052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25"/>
          <c:y val="0.056"/>
          <c:w val="0.9455"/>
          <c:h val="0.888"/>
        </c:manualLayout>
      </c:layout>
      <c:barChart>
        <c:barDir val="col"/>
        <c:grouping val="clustered"/>
        <c:varyColors val="1"/>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dPt>
            <c:idx val="1"/>
            <c:invertIfNegative val="0"/>
            <c:spPr>
              <a:solidFill>
                <a:srgbClr val="993366"/>
              </a:solidFill>
              <a:ln w="12700">
                <a:solidFill>
                  <a:srgbClr val="000000"/>
                </a:solidFill>
              </a:ln>
            </c:spPr>
          </c:dPt>
          <c:dPt>
            <c:idx val="2"/>
            <c:invertIfNegative val="0"/>
            <c:spPr>
              <a:solidFill>
                <a:srgbClr val="FFFFCC"/>
              </a:solidFill>
              <a:ln w="12700">
                <a:solidFill>
                  <a:srgbClr val="000000"/>
                </a:solidFill>
              </a:ln>
            </c:spPr>
          </c:dPt>
          <c:dPt>
            <c:idx val="3"/>
            <c:invertIfNegative val="0"/>
            <c:spPr>
              <a:solidFill>
                <a:srgbClr val="CCFFFF"/>
              </a:solidFill>
              <a:ln w="12700">
                <a:solidFill>
                  <a:srgbClr val="000000"/>
                </a:solidFill>
              </a:ln>
            </c:spPr>
          </c:dPt>
          <c:dPt>
            <c:idx val="4"/>
            <c:invertIfNegative val="0"/>
            <c:spPr>
              <a:solidFill>
                <a:srgbClr val="660066"/>
              </a:solidFill>
              <a:ln w="12700">
                <a:solidFill>
                  <a:srgbClr val="000000"/>
                </a:solidFill>
              </a:ln>
            </c:spPr>
          </c:dPt>
          <c:dLbls>
            <c:dLbl>
              <c:idx val="0"/>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rtl="1">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val>
            <c:numRef>
              <c:f>('Bilan Classe'!$E$14,'Bilan Classe'!$G$14,'Bilan Classe'!$I$14,'Bilan Classe'!$K$14,'Bilan Classe'!$M$14)</c:f>
              <c:numCache>
                <c:ptCount val="5"/>
                <c:pt idx="0">
                  <c:v>0</c:v>
                </c:pt>
                <c:pt idx="1">
                  <c:v>0</c:v>
                </c:pt>
                <c:pt idx="2">
                  <c:v>0</c:v>
                </c:pt>
                <c:pt idx="3">
                  <c:v>0</c:v>
                </c:pt>
                <c:pt idx="4">
                  <c:v>0</c:v>
                </c:pt>
              </c:numCache>
            </c:numRef>
          </c:val>
        </c:ser>
        <c:axId val="20655862"/>
        <c:axId val="51685031"/>
      </c:barChart>
      <c:lineChart>
        <c:grouping val="standard"/>
        <c:varyColors val="0"/>
        <c:ser>
          <c:idx val="0"/>
          <c:order val="1"/>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Lbls>
            <c:dLbl>
              <c:idx val="0"/>
              <c:layout>
                <c:manualLayout>
                  <c:x val="0"/>
                  <c:y val="0"/>
                </c:manualLayout>
              </c:layout>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rtl="1">
                  <a:defRPr lang="en-US" cap="none" sz="800" b="1" i="0" u="none" baseline="0">
                    <a:solidFill>
                      <a:srgbClr val="000000"/>
                    </a:solidFill>
                    <a:latin typeface="Arial"/>
                    <a:ea typeface="Arial"/>
                    <a:cs typeface="Arial"/>
                  </a:defRPr>
                </a:pPr>
              </a:p>
            </c:txPr>
            <c:showLegendKey val="0"/>
            <c:showVal val="1"/>
            <c:showBubbleSize val="0"/>
            <c:showCatName val="0"/>
            <c:showSerName val="0"/>
            <c:showLeaderLines val="1"/>
            <c:showPercent val="0"/>
          </c:dLbls>
          <c:val>
            <c:numRef>
              <c:f>('Bilan Classe'!$E$33,'Bilan Classe'!$G$33,'Bilan Classe'!$I$33,'Bilan Classe'!$K$33,'Bilan Classe'!$M$33)</c:f>
              <c:numCache>
                <c:ptCount val="5"/>
                <c:pt idx="0">
                  <c:v>0</c:v>
                </c:pt>
                <c:pt idx="1">
                  <c:v>0</c:v>
                </c:pt>
                <c:pt idx="2">
                  <c:v>0</c:v>
                </c:pt>
                <c:pt idx="3">
                  <c:v>0</c:v>
                </c:pt>
                <c:pt idx="4">
                  <c:v>0</c:v>
                </c:pt>
              </c:numCache>
            </c:numRef>
          </c:val>
          <c:smooth val="0"/>
        </c:ser>
        <c:axId val="62512096"/>
        <c:axId val="25737953"/>
      </c:lineChart>
      <c:catAx>
        <c:axId val="20655862"/>
        <c:scaling>
          <c:orientation val="minMax"/>
        </c:scaling>
        <c:axPos val="b"/>
        <c:delete val="0"/>
        <c:numFmt formatCode="General" sourceLinked="1"/>
        <c:majorTickMark val="cross"/>
        <c:minorTickMark val="none"/>
        <c:tickLblPos val="nextTo"/>
        <c:spPr>
          <a:ln w="3175">
            <a:solidFill>
              <a:srgbClr val="000000"/>
            </a:solidFill>
          </a:ln>
        </c:spPr>
        <c:crossAx val="51685031"/>
        <c:crosses val="autoZero"/>
        <c:auto val="0"/>
        <c:lblOffset val="100"/>
        <c:tickLblSkip val="1"/>
        <c:noMultiLvlLbl val="0"/>
      </c:catAx>
      <c:valAx>
        <c:axId val="51685031"/>
        <c:scaling>
          <c:orientation val="minMax"/>
        </c:scaling>
        <c:axPos val="l"/>
        <c:delete val="0"/>
        <c:numFmt formatCode="General" sourceLinked="1"/>
        <c:majorTickMark val="cross"/>
        <c:minorTickMark val="none"/>
        <c:tickLblPos val="nextTo"/>
        <c:spPr>
          <a:ln w="3175">
            <a:solidFill>
              <a:srgbClr val="000000"/>
            </a:solidFill>
          </a:ln>
        </c:spPr>
        <c:crossAx val="20655862"/>
        <c:crossesAt val="1"/>
        <c:crossBetween val="between"/>
        <c:dispUnits/>
      </c:valAx>
      <c:catAx>
        <c:axId val="62512096"/>
        <c:scaling>
          <c:orientation val="minMax"/>
        </c:scaling>
        <c:axPos val="b"/>
        <c:delete val="1"/>
        <c:majorTickMark val="out"/>
        <c:minorTickMark val="none"/>
        <c:tickLblPos val="none"/>
        <c:crossAx val="25737953"/>
        <c:crosses val="autoZero"/>
        <c:auto val="0"/>
        <c:lblOffset val="100"/>
        <c:tickLblSkip val="1"/>
        <c:noMultiLvlLbl val="0"/>
      </c:catAx>
      <c:valAx>
        <c:axId val="25737953"/>
        <c:scaling>
          <c:orientation val="minMax"/>
        </c:scaling>
        <c:axPos val="l"/>
        <c:delete val="1"/>
        <c:majorTickMark val="out"/>
        <c:minorTickMark val="none"/>
        <c:tickLblPos val="none"/>
        <c:crossAx val="6251209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25"/>
          <c:y val="0.05575"/>
          <c:w val="0.9455"/>
          <c:h val="0.8885"/>
        </c:manualLayout>
      </c:layout>
      <c:barChart>
        <c:barDir val="col"/>
        <c:grouping val="clustered"/>
        <c:varyColors val="1"/>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dPt>
            <c:idx val="1"/>
            <c:invertIfNegative val="0"/>
            <c:spPr>
              <a:solidFill>
                <a:srgbClr val="993366"/>
              </a:solidFill>
              <a:ln w="12700">
                <a:solidFill>
                  <a:srgbClr val="000000"/>
                </a:solidFill>
              </a:ln>
            </c:spPr>
          </c:dPt>
          <c:dPt>
            <c:idx val="2"/>
            <c:invertIfNegative val="0"/>
            <c:spPr>
              <a:solidFill>
                <a:srgbClr val="FFFFCC"/>
              </a:solidFill>
              <a:ln w="12700">
                <a:solidFill>
                  <a:srgbClr val="000000"/>
                </a:solidFill>
              </a:ln>
            </c:spPr>
          </c:dPt>
          <c:dPt>
            <c:idx val="3"/>
            <c:invertIfNegative val="0"/>
            <c:spPr>
              <a:solidFill>
                <a:srgbClr val="CCFFFF"/>
              </a:solidFill>
              <a:ln w="12700">
                <a:solidFill>
                  <a:srgbClr val="000000"/>
                </a:solidFill>
              </a:ln>
            </c:spPr>
          </c:dPt>
          <c:dPt>
            <c:idx val="4"/>
            <c:invertIfNegative val="0"/>
            <c:spPr>
              <a:solidFill>
                <a:srgbClr val="660066"/>
              </a:solidFill>
              <a:ln w="12700">
                <a:solidFill>
                  <a:srgbClr val="000000"/>
                </a:solidFill>
              </a:ln>
            </c:spPr>
          </c:dPt>
          <c:dLbls>
            <c:dLbl>
              <c:idx val="0"/>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rtl="1">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val>
            <c:numRef>
              <c:f>('Bilan Classe'!$E$15,'Bilan Classe'!$G$15,'Bilan Classe'!$I$15,'Bilan Classe'!$K$15,'Bilan Classe'!$M$15)</c:f>
              <c:numCache>
                <c:ptCount val="5"/>
                <c:pt idx="0">
                  <c:v>0</c:v>
                </c:pt>
                <c:pt idx="1">
                  <c:v>0</c:v>
                </c:pt>
                <c:pt idx="2">
                  <c:v>0</c:v>
                </c:pt>
                <c:pt idx="3">
                  <c:v>0</c:v>
                </c:pt>
                <c:pt idx="4">
                  <c:v>0</c:v>
                </c:pt>
              </c:numCache>
            </c:numRef>
          </c:val>
        </c:ser>
        <c:axId val="30314986"/>
        <c:axId val="4399419"/>
      </c:barChart>
      <c:lineChart>
        <c:grouping val="standard"/>
        <c:varyColors val="0"/>
        <c:ser>
          <c:idx val="0"/>
          <c:order val="1"/>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Lbls>
            <c:dLbl>
              <c:idx val="0"/>
              <c:layout>
                <c:manualLayout>
                  <c:x val="0"/>
                  <c:y val="0"/>
                </c:manualLayout>
              </c:layout>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rtl="1">
                  <a:defRPr lang="en-US" cap="none" sz="800" b="1" i="0" u="none" baseline="0">
                    <a:solidFill>
                      <a:srgbClr val="000000"/>
                    </a:solidFill>
                    <a:latin typeface="Arial"/>
                    <a:ea typeface="Arial"/>
                    <a:cs typeface="Arial"/>
                  </a:defRPr>
                </a:pPr>
              </a:p>
            </c:txPr>
            <c:showLegendKey val="0"/>
            <c:showVal val="1"/>
            <c:showBubbleSize val="0"/>
            <c:showCatName val="0"/>
            <c:showSerName val="0"/>
            <c:showLeaderLines val="1"/>
            <c:showPercent val="0"/>
          </c:dLbls>
          <c:val>
            <c:numRef>
              <c:f>('Bilan Classe'!$E$33,'Bilan Classe'!$G$33,'Bilan Classe'!$I$33,'Bilan Classe'!$K$33,'Bilan Classe'!$M$33)</c:f>
              <c:numCache>
                <c:ptCount val="5"/>
                <c:pt idx="0">
                  <c:v>0</c:v>
                </c:pt>
                <c:pt idx="1">
                  <c:v>0</c:v>
                </c:pt>
                <c:pt idx="2">
                  <c:v>0</c:v>
                </c:pt>
                <c:pt idx="3">
                  <c:v>0</c:v>
                </c:pt>
                <c:pt idx="4">
                  <c:v>0</c:v>
                </c:pt>
              </c:numCache>
            </c:numRef>
          </c:val>
          <c:smooth val="0"/>
        </c:ser>
        <c:axId val="39594772"/>
        <c:axId val="20808629"/>
      </c:lineChart>
      <c:catAx>
        <c:axId val="30314986"/>
        <c:scaling>
          <c:orientation val="minMax"/>
        </c:scaling>
        <c:axPos val="b"/>
        <c:delete val="0"/>
        <c:numFmt formatCode="General" sourceLinked="1"/>
        <c:majorTickMark val="cross"/>
        <c:minorTickMark val="none"/>
        <c:tickLblPos val="nextTo"/>
        <c:spPr>
          <a:ln w="3175">
            <a:solidFill>
              <a:srgbClr val="000000"/>
            </a:solidFill>
          </a:ln>
        </c:spPr>
        <c:crossAx val="4399419"/>
        <c:crosses val="autoZero"/>
        <c:auto val="0"/>
        <c:lblOffset val="100"/>
        <c:tickLblSkip val="1"/>
        <c:noMultiLvlLbl val="0"/>
      </c:catAx>
      <c:valAx>
        <c:axId val="4399419"/>
        <c:scaling>
          <c:orientation val="minMax"/>
        </c:scaling>
        <c:axPos val="l"/>
        <c:delete val="0"/>
        <c:numFmt formatCode="General" sourceLinked="1"/>
        <c:majorTickMark val="cross"/>
        <c:minorTickMark val="none"/>
        <c:tickLblPos val="nextTo"/>
        <c:spPr>
          <a:ln w="3175">
            <a:solidFill>
              <a:srgbClr val="000000"/>
            </a:solidFill>
          </a:ln>
        </c:spPr>
        <c:crossAx val="30314986"/>
        <c:crossesAt val="1"/>
        <c:crossBetween val="between"/>
        <c:dispUnits/>
      </c:valAx>
      <c:catAx>
        <c:axId val="39594772"/>
        <c:scaling>
          <c:orientation val="minMax"/>
        </c:scaling>
        <c:axPos val="b"/>
        <c:delete val="1"/>
        <c:majorTickMark val="out"/>
        <c:minorTickMark val="none"/>
        <c:tickLblPos val="none"/>
        <c:crossAx val="20808629"/>
        <c:crosses val="autoZero"/>
        <c:auto val="0"/>
        <c:lblOffset val="100"/>
        <c:tickLblSkip val="1"/>
        <c:noMultiLvlLbl val="0"/>
      </c:catAx>
      <c:valAx>
        <c:axId val="20808629"/>
        <c:scaling>
          <c:orientation val="minMax"/>
        </c:scaling>
        <c:axPos val="l"/>
        <c:delete val="1"/>
        <c:majorTickMark val="out"/>
        <c:minorTickMark val="none"/>
        <c:tickLblPos val="none"/>
        <c:crossAx val="3959477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013"/>
          <c:w val="0.94175"/>
          <c:h val="0.9695"/>
        </c:manualLayout>
      </c:layout>
      <c:barChart>
        <c:barDir val="col"/>
        <c:grouping val="clustered"/>
        <c:varyColors val="1"/>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dPt>
            <c:idx val="1"/>
            <c:invertIfNegative val="0"/>
            <c:spPr>
              <a:solidFill>
                <a:srgbClr val="993366"/>
              </a:solidFill>
              <a:ln w="12700">
                <a:solidFill>
                  <a:srgbClr val="000000"/>
                </a:solidFill>
              </a:ln>
            </c:spPr>
          </c:dPt>
          <c:dPt>
            <c:idx val="2"/>
            <c:invertIfNegative val="0"/>
            <c:spPr>
              <a:solidFill>
                <a:srgbClr val="FFFFCC"/>
              </a:solidFill>
              <a:ln w="12700">
                <a:solidFill>
                  <a:srgbClr val="000000"/>
                </a:solidFill>
              </a:ln>
            </c:spPr>
          </c:dPt>
          <c:dPt>
            <c:idx val="3"/>
            <c:invertIfNegative val="0"/>
            <c:spPr>
              <a:solidFill>
                <a:srgbClr val="CCFFFF"/>
              </a:solidFill>
              <a:ln w="12700">
                <a:solidFill>
                  <a:srgbClr val="000000"/>
                </a:solidFill>
              </a:ln>
            </c:spPr>
          </c:dPt>
          <c:dPt>
            <c:idx val="4"/>
            <c:invertIfNegative val="0"/>
            <c:spPr>
              <a:solidFill>
                <a:srgbClr val="660066"/>
              </a:solidFill>
              <a:ln w="12700">
                <a:solidFill>
                  <a:srgbClr val="000000"/>
                </a:solidFill>
              </a:ln>
            </c:spPr>
          </c:dPt>
          <c:dLbls>
            <c:dLbl>
              <c:idx val="0"/>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rtl="1">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val>
            <c:numRef>
              <c:f>('Bilan Classe'!$E$16,'Bilan Classe'!$G$16,'Bilan Classe'!$I$16,'Bilan Classe'!$K$16,'Bilan Classe'!$M$16)</c:f>
              <c:numCache>
                <c:ptCount val="5"/>
                <c:pt idx="0">
                  <c:v>0</c:v>
                </c:pt>
                <c:pt idx="1">
                  <c:v>0</c:v>
                </c:pt>
                <c:pt idx="2">
                  <c:v>0</c:v>
                </c:pt>
                <c:pt idx="3">
                  <c:v>0</c:v>
                </c:pt>
                <c:pt idx="4">
                  <c:v>0</c:v>
                </c:pt>
              </c:numCache>
            </c:numRef>
          </c:val>
        </c:ser>
        <c:axId val="53059934"/>
        <c:axId val="7777359"/>
      </c:barChart>
      <c:lineChart>
        <c:grouping val="standard"/>
        <c:varyColors val="0"/>
        <c:ser>
          <c:idx val="0"/>
          <c:order val="1"/>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Lbls>
            <c:dLbl>
              <c:idx val="0"/>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1"/>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2"/>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3"/>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numFmt formatCode="General" sourceLinked="1"/>
            <c:txPr>
              <a:bodyPr vert="horz" rot="0" anchor="ctr"/>
              <a:lstStyle/>
              <a:p>
                <a:pPr algn="ctr" rtl="1">
                  <a:defRPr lang="en-US" cap="none" sz="800" b="1" i="0" u="none" baseline="0">
                    <a:solidFill>
                      <a:srgbClr val="000000"/>
                    </a:solidFill>
                    <a:latin typeface="Arial"/>
                    <a:ea typeface="Arial"/>
                    <a:cs typeface="Arial"/>
                  </a:defRPr>
                </a:pPr>
              </a:p>
            </c:txPr>
            <c:showLegendKey val="0"/>
            <c:showVal val="1"/>
            <c:showBubbleSize val="0"/>
            <c:showCatName val="0"/>
            <c:showSerName val="0"/>
            <c:showLeaderLines val="1"/>
            <c:showPercent val="0"/>
          </c:dLbls>
          <c:val>
            <c:numRef>
              <c:f>('Bilan Classe'!$E$33,'Bilan Classe'!$G$33,'Bilan Classe'!$I$33,'Bilan Classe'!$K$33,'Bilan Classe'!$M$33)</c:f>
              <c:numCache>
                <c:ptCount val="5"/>
                <c:pt idx="0">
                  <c:v>0</c:v>
                </c:pt>
                <c:pt idx="1">
                  <c:v>0</c:v>
                </c:pt>
                <c:pt idx="2">
                  <c:v>0</c:v>
                </c:pt>
                <c:pt idx="3">
                  <c:v>0</c:v>
                </c:pt>
                <c:pt idx="4">
                  <c:v>0</c:v>
                </c:pt>
              </c:numCache>
            </c:numRef>
          </c:val>
          <c:smooth val="0"/>
        </c:ser>
        <c:axId val="2887368"/>
        <c:axId val="25986313"/>
      </c:lineChart>
      <c:catAx>
        <c:axId val="53059934"/>
        <c:scaling>
          <c:orientation val="minMax"/>
        </c:scaling>
        <c:axPos val="b"/>
        <c:delete val="0"/>
        <c:numFmt formatCode="General" sourceLinked="1"/>
        <c:majorTickMark val="cross"/>
        <c:minorTickMark val="none"/>
        <c:tickLblPos val="nextTo"/>
        <c:spPr>
          <a:ln w="3175">
            <a:solidFill>
              <a:srgbClr val="000000"/>
            </a:solidFill>
          </a:ln>
        </c:spPr>
        <c:crossAx val="7777359"/>
        <c:crosses val="autoZero"/>
        <c:auto val="0"/>
        <c:lblOffset val="100"/>
        <c:tickLblSkip val="1"/>
        <c:noMultiLvlLbl val="0"/>
      </c:catAx>
      <c:valAx>
        <c:axId val="7777359"/>
        <c:scaling>
          <c:orientation val="minMax"/>
        </c:scaling>
        <c:axPos val="l"/>
        <c:delete val="0"/>
        <c:numFmt formatCode="General" sourceLinked="1"/>
        <c:majorTickMark val="cross"/>
        <c:minorTickMark val="none"/>
        <c:tickLblPos val="nextTo"/>
        <c:spPr>
          <a:ln w="3175">
            <a:solidFill>
              <a:srgbClr val="000000"/>
            </a:solidFill>
          </a:ln>
        </c:spPr>
        <c:crossAx val="53059934"/>
        <c:crossesAt val="1"/>
        <c:crossBetween val="between"/>
        <c:dispUnits/>
      </c:valAx>
      <c:catAx>
        <c:axId val="2887368"/>
        <c:scaling>
          <c:orientation val="minMax"/>
        </c:scaling>
        <c:axPos val="b"/>
        <c:delete val="1"/>
        <c:majorTickMark val="out"/>
        <c:minorTickMark val="none"/>
        <c:tickLblPos val="none"/>
        <c:crossAx val="25986313"/>
        <c:crosses val="autoZero"/>
        <c:auto val="0"/>
        <c:lblOffset val="100"/>
        <c:tickLblSkip val="1"/>
        <c:noMultiLvlLbl val="0"/>
      </c:catAx>
      <c:valAx>
        <c:axId val="25986313"/>
        <c:scaling>
          <c:orientation val="minMax"/>
        </c:scaling>
        <c:axPos val="l"/>
        <c:delete val="1"/>
        <c:majorTickMark val="out"/>
        <c:minorTickMark val="none"/>
        <c:tickLblPos val="none"/>
        <c:crossAx val="288736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25"/>
          <c:y val="0.05575"/>
          <c:w val="0.9455"/>
          <c:h val="0.8885"/>
        </c:manualLayout>
      </c:layout>
      <c:barChart>
        <c:barDir val="col"/>
        <c:grouping val="clustered"/>
        <c:varyColors val="1"/>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dPt>
            <c:idx val="1"/>
            <c:invertIfNegative val="0"/>
            <c:spPr>
              <a:solidFill>
                <a:srgbClr val="993366"/>
              </a:solidFill>
              <a:ln w="12700">
                <a:solidFill>
                  <a:srgbClr val="000000"/>
                </a:solidFill>
              </a:ln>
            </c:spPr>
          </c:dPt>
          <c:dPt>
            <c:idx val="2"/>
            <c:invertIfNegative val="0"/>
            <c:spPr>
              <a:solidFill>
                <a:srgbClr val="FFFFCC"/>
              </a:solidFill>
              <a:ln w="12700">
                <a:solidFill>
                  <a:srgbClr val="000000"/>
                </a:solidFill>
              </a:ln>
            </c:spPr>
          </c:dPt>
          <c:dPt>
            <c:idx val="3"/>
            <c:invertIfNegative val="0"/>
            <c:spPr>
              <a:solidFill>
                <a:srgbClr val="CCFFFF"/>
              </a:solidFill>
              <a:ln w="12700">
                <a:solidFill>
                  <a:srgbClr val="000000"/>
                </a:solidFill>
              </a:ln>
            </c:spPr>
          </c:dPt>
          <c:dPt>
            <c:idx val="4"/>
            <c:invertIfNegative val="0"/>
            <c:spPr>
              <a:solidFill>
                <a:srgbClr val="660066"/>
              </a:solidFill>
              <a:ln w="12700">
                <a:solidFill>
                  <a:srgbClr val="000000"/>
                </a:solidFill>
              </a:ln>
            </c:spPr>
          </c:dPt>
          <c:dLbls>
            <c:dLbl>
              <c:idx val="0"/>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rtl="1">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val>
            <c:numRef>
              <c:f>('Bilan Classe'!$E$17,'Bilan Classe'!$G$17,'Bilan Classe'!$I$17,'Bilan Classe'!$K$17,'Bilan Classe'!$M$17)</c:f>
              <c:numCache>
                <c:ptCount val="5"/>
                <c:pt idx="0">
                  <c:v>0</c:v>
                </c:pt>
                <c:pt idx="1">
                  <c:v>0</c:v>
                </c:pt>
                <c:pt idx="2">
                  <c:v>0</c:v>
                </c:pt>
                <c:pt idx="3">
                  <c:v>0</c:v>
                </c:pt>
                <c:pt idx="4">
                  <c:v>0</c:v>
                </c:pt>
              </c:numCache>
            </c:numRef>
          </c:val>
        </c:ser>
        <c:axId val="32550226"/>
        <c:axId val="24516579"/>
      </c:barChart>
      <c:lineChart>
        <c:grouping val="standard"/>
        <c:varyColors val="0"/>
        <c:ser>
          <c:idx val="0"/>
          <c:order val="1"/>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Lbls>
            <c:dLbl>
              <c:idx val="0"/>
              <c:layout>
                <c:manualLayout>
                  <c:x val="0"/>
                  <c:y val="0"/>
                </c:manualLayout>
              </c:layout>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rtl="1">
                  <a:defRPr lang="en-US" cap="none" sz="800" b="1" i="0" u="none" baseline="0">
                    <a:solidFill>
                      <a:srgbClr val="000000"/>
                    </a:solidFill>
                    <a:latin typeface="Arial"/>
                    <a:ea typeface="Arial"/>
                    <a:cs typeface="Arial"/>
                  </a:defRPr>
                </a:pPr>
              </a:p>
            </c:txPr>
            <c:showLegendKey val="0"/>
            <c:showVal val="1"/>
            <c:showBubbleSize val="0"/>
            <c:showCatName val="0"/>
            <c:showSerName val="0"/>
            <c:showLeaderLines val="1"/>
            <c:showPercent val="0"/>
          </c:dLbls>
          <c:val>
            <c:numRef>
              <c:f>('Bilan Classe'!$E$33,'Bilan Classe'!$G$33,'Bilan Classe'!$I$33,'Bilan Classe'!$K$33,'Bilan Classe'!$M$33)</c:f>
              <c:numCache>
                <c:ptCount val="5"/>
                <c:pt idx="0">
                  <c:v>0</c:v>
                </c:pt>
                <c:pt idx="1">
                  <c:v>0</c:v>
                </c:pt>
                <c:pt idx="2">
                  <c:v>0</c:v>
                </c:pt>
                <c:pt idx="3">
                  <c:v>0</c:v>
                </c:pt>
                <c:pt idx="4">
                  <c:v>0</c:v>
                </c:pt>
              </c:numCache>
            </c:numRef>
          </c:val>
          <c:smooth val="0"/>
        </c:ser>
        <c:axId val="19322620"/>
        <c:axId val="39685853"/>
      </c:lineChart>
      <c:catAx>
        <c:axId val="32550226"/>
        <c:scaling>
          <c:orientation val="minMax"/>
        </c:scaling>
        <c:axPos val="b"/>
        <c:delete val="0"/>
        <c:numFmt formatCode="General" sourceLinked="1"/>
        <c:majorTickMark val="cross"/>
        <c:minorTickMark val="none"/>
        <c:tickLblPos val="nextTo"/>
        <c:spPr>
          <a:ln w="3175">
            <a:solidFill>
              <a:srgbClr val="000000"/>
            </a:solidFill>
          </a:ln>
        </c:spPr>
        <c:crossAx val="24516579"/>
        <c:crosses val="autoZero"/>
        <c:auto val="0"/>
        <c:lblOffset val="100"/>
        <c:tickLblSkip val="1"/>
        <c:noMultiLvlLbl val="0"/>
      </c:catAx>
      <c:valAx>
        <c:axId val="24516579"/>
        <c:scaling>
          <c:orientation val="minMax"/>
        </c:scaling>
        <c:axPos val="l"/>
        <c:delete val="0"/>
        <c:numFmt formatCode="General" sourceLinked="1"/>
        <c:majorTickMark val="cross"/>
        <c:minorTickMark val="none"/>
        <c:tickLblPos val="nextTo"/>
        <c:spPr>
          <a:ln w="3175">
            <a:solidFill>
              <a:srgbClr val="000000"/>
            </a:solidFill>
          </a:ln>
        </c:spPr>
        <c:crossAx val="32550226"/>
        <c:crossesAt val="1"/>
        <c:crossBetween val="between"/>
        <c:dispUnits/>
      </c:valAx>
      <c:catAx>
        <c:axId val="19322620"/>
        <c:scaling>
          <c:orientation val="minMax"/>
        </c:scaling>
        <c:axPos val="b"/>
        <c:delete val="1"/>
        <c:majorTickMark val="out"/>
        <c:minorTickMark val="none"/>
        <c:tickLblPos val="none"/>
        <c:crossAx val="39685853"/>
        <c:crosses val="autoZero"/>
        <c:auto val="0"/>
        <c:lblOffset val="100"/>
        <c:tickLblSkip val="1"/>
        <c:noMultiLvlLbl val="0"/>
      </c:catAx>
      <c:valAx>
        <c:axId val="39685853"/>
        <c:scaling>
          <c:orientation val="minMax"/>
        </c:scaling>
        <c:axPos val="l"/>
        <c:delete val="1"/>
        <c:majorTickMark val="out"/>
        <c:minorTickMark val="none"/>
        <c:tickLblPos val="none"/>
        <c:crossAx val="1932262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01325"/>
          <c:w val="0.94175"/>
          <c:h val="0.97025"/>
        </c:manualLayout>
      </c:layout>
      <c:barChart>
        <c:barDir val="col"/>
        <c:grouping val="clustered"/>
        <c:varyColors val="1"/>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dPt>
            <c:idx val="1"/>
            <c:invertIfNegative val="0"/>
            <c:spPr>
              <a:solidFill>
                <a:srgbClr val="993366"/>
              </a:solidFill>
              <a:ln w="12700">
                <a:solidFill>
                  <a:srgbClr val="000000"/>
                </a:solidFill>
              </a:ln>
            </c:spPr>
          </c:dPt>
          <c:dPt>
            <c:idx val="2"/>
            <c:invertIfNegative val="0"/>
            <c:spPr>
              <a:solidFill>
                <a:srgbClr val="FFFFCC"/>
              </a:solidFill>
              <a:ln w="12700">
                <a:solidFill>
                  <a:srgbClr val="000000"/>
                </a:solidFill>
              </a:ln>
            </c:spPr>
          </c:dPt>
          <c:dPt>
            <c:idx val="3"/>
            <c:invertIfNegative val="0"/>
            <c:spPr>
              <a:solidFill>
                <a:srgbClr val="CCFFFF"/>
              </a:solidFill>
              <a:ln w="12700">
                <a:solidFill>
                  <a:srgbClr val="000000"/>
                </a:solidFill>
              </a:ln>
            </c:spPr>
          </c:dPt>
          <c:dPt>
            <c:idx val="4"/>
            <c:invertIfNegative val="0"/>
            <c:spPr>
              <a:solidFill>
                <a:srgbClr val="660066"/>
              </a:solidFill>
              <a:ln w="12700">
                <a:solidFill>
                  <a:srgbClr val="000000"/>
                </a:solidFill>
              </a:ln>
            </c:spPr>
          </c:dPt>
          <c:dLbls>
            <c:dLbl>
              <c:idx val="0"/>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rtl="1">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val>
            <c:numRef>
              <c:f>('Bilan Classe'!$E$18,'Bilan Classe'!$G$18,'Bilan Classe'!$I$18,'Bilan Classe'!$K$18,'Bilan Classe'!$M$18)</c:f>
              <c:numCache>
                <c:ptCount val="5"/>
                <c:pt idx="0">
                  <c:v>0</c:v>
                </c:pt>
                <c:pt idx="1">
                  <c:v>0</c:v>
                </c:pt>
                <c:pt idx="2">
                  <c:v>0</c:v>
                </c:pt>
                <c:pt idx="3">
                  <c:v>0</c:v>
                </c:pt>
                <c:pt idx="4">
                  <c:v>0</c:v>
                </c:pt>
              </c:numCache>
            </c:numRef>
          </c:val>
        </c:ser>
        <c:axId val="21628358"/>
        <c:axId val="60437495"/>
      </c:barChart>
      <c:lineChart>
        <c:grouping val="standard"/>
        <c:varyColors val="0"/>
        <c:ser>
          <c:idx val="0"/>
          <c:order val="1"/>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Lbls>
            <c:dLbl>
              <c:idx val="0"/>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1"/>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2"/>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3"/>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numFmt formatCode="General" sourceLinked="1"/>
            <c:txPr>
              <a:bodyPr vert="horz" rot="0" anchor="ctr"/>
              <a:lstStyle/>
              <a:p>
                <a:pPr algn="ctr" rtl="1">
                  <a:defRPr lang="en-US" cap="none" sz="800" b="1" i="0" u="none" baseline="0">
                    <a:solidFill>
                      <a:srgbClr val="000000"/>
                    </a:solidFill>
                    <a:latin typeface="Arial"/>
                    <a:ea typeface="Arial"/>
                    <a:cs typeface="Arial"/>
                  </a:defRPr>
                </a:pPr>
              </a:p>
            </c:txPr>
            <c:showLegendKey val="0"/>
            <c:showVal val="1"/>
            <c:showBubbleSize val="0"/>
            <c:showCatName val="0"/>
            <c:showSerName val="0"/>
            <c:showLeaderLines val="1"/>
            <c:showPercent val="0"/>
          </c:dLbls>
          <c:val>
            <c:numRef>
              <c:f>('Bilan Classe'!$E$33,'Bilan Classe'!$G$33,'Bilan Classe'!$I$33,'Bilan Classe'!$K$33,'Bilan Classe'!$M$33)</c:f>
              <c:numCache>
                <c:ptCount val="5"/>
                <c:pt idx="0">
                  <c:v>0</c:v>
                </c:pt>
                <c:pt idx="1">
                  <c:v>0</c:v>
                </c:pt>
                <c:pt idx="2">
                  <c:v>0</c:v>
                </c:pt>
                <c:pt idx="3">
                  <c:v>0</c:v>
                </c:pt>
                <c:pt idx="4">
                  <c:v>0</c:v>
                </c:pt>
              </c:numCache>
            </c:numRef>
          </c:val>
          <c:smooth val="0"/>
        </c:ser>
        <c:axId val="7066544"/>
        <c:axId val="63598897"/>
      </c:lineChart>
      <c:catAx>
        <c:axId val="21628358"/>
        <c:scaling>
          <c:orientation val="minMax"/>
        </c:scaling>
        <c:axPos val="b"/>
        <c:delete val="0"/>
        <c:numFmt formatCode="General" sourceLinked="1"/>
        <c:majorTickMark val="cross"/>
        <c:minorTickMark val="none"/>
        <c:tickLblPos val="nextTo"/>
        <c:spPr>
          <a:ln w="3175">
            <a:solidFill>
              <a:srgbClr val="000000"/>
            </a:solidFill>
          </a:ln>
        </c:spPr>
        <c:crossAx val="60437495"/>
        <c:crosses val="autoZero"/>
        <c:auto val="0"/>
        <c:lblOffset val="100"/>
        <c:tickLblSkip val="1"/>
        <c:noMultiLvlLbl val="0"/>
      </c:catAx>
      <c:valAx>
        <c:axId val="60437495"/>
        <c:scaling>
          <c:orientation val="minMax"/>
        </c:scaling>
        <c:axPos val="l"/>
        <c:delete val="0"/>
        <c:numFmt formatCode="General" sourceLinked="1"/>
        <c:majorTickMark val="cross"/>
        <c:minorTickMark val="none"/>
        <c:tickLblPos val="nextTo"/>
        <c:spPr>
          <a:ln w="3175">
            <a:solidFill>
              <a:srgbClr val="000000"/>
            </a:solidFill>
          </a:ln>
        </c:spPr>
        <c:crossAx val="21628358"/>
        <c:crossesAt val="1"/>
        <c:crossBetween val="between"/>
        <c:dispUnits/>
      </c:valAx>
      <c:catAx>
        <c:axId val="7066544"/>
        <c:scaling>
          <c:orientation val="minMax"/>
        </c:scaling>
        <c:axPos val="b"/>
        <c:delete val="1"/>
        <c:majorTickMark val="out"/>
        <c:minorTickMark val="none"/>
        <c:tickLblPos val="none"/>
        <c:crossAx val="63598897"/>
        <c:crosses val="autoZero"/>
        <c:auto val="0"/>
        <c:lblOffset val="100"/>
        <c:tickLblSkip val="1"/>
        <c:noMultiLvlLbl val="0"/>
      </c:catAx>
      <c:valAx>
        <c:axId val="63598897"/>
        <c:scaling>
          <c:orientation val="minMax"/>
        </c:scaling>
        <c:axPos val="l"/>
        <c:delete val="1"/>
        <c:majorTickMark val="out"/>
        <c:minorTickMark val="none"/>
        <c:tickLblPos val="none"/>
        <c:crossAx val="706654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25"/>
          <c:y val="0.056"/>
          <c:w val="0.9455"/>
          <c:h val="0.888"/>
        </c:manualLayout>
      </c:layout>
      <c:barChart>
        <c:barDir val="col"/>
        <c:grouping val="clustered"/>
        <c:varyColors val="1"/>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dPt>
            <c:idx val="1"/>
            <c:invertIfNegative val="0"/>
            <c:spPr>
              <a:solidFill>
                <a:srgbClr val="993366"/>
              </a:solidFill>
              <a:ln w="12700">
                <a:solidFill>
                  <a:srgbClr val="000000"/>
                </a:solidFill>
              </a:ln>
            </c:spPr>
          </c:dPt>
          <c:dPt>
            <c:idx val="2"/>
            <c:invertIfNegative val="0"/>
            <c:spPr>
              <a:solidFill>
                <a:srgbClr val="FFFFCC"/>
              </a:solidFill>
              <a:ln w="12700">
                <a:solidFill>
                  <a:srgbClr val="000000"/>
                </a:solidFill>
              </a:ln>
            </c:spPr>
          </c:dPt>
          <c:dPt>
            <c:idx val="3"/>
            <c:invertIfNegative val="0"/>
            <c:spPr>
              <a:solidFill>
                <a:srgbClr val="CCFFFF"/>
              </a:solidFill>
              <a:ln w="12700">
                <a:solidFill>
                  <a:srgbClr val="000000"/>
                </a:solidFill>
              </a:ln>
            </c:spPr>
          </c:dPt>
          <c:dPt>
            <c:idx val="4"/>
            <c:invertIfNegative val="0"/>
            <c:spPr>
              <a:solidFill>
                <a:srgbClr val="660066"/>
              </a:solidFill>
              <a:ln w="12700">
                <a:solidFill>
                  <a:srgbClr val="000000"/>
                </a:solidFill>
              </a:ln>
            </c:spPr>
          </c:dPt>
          <c:dLbls>
            <c:dLbl>
              <c:idx val="0"/>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rtl="1">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val>
            <c:numRef>
              <c:f>('Bilan Classe'!$E$19,'Bilan Classe'!$G$19,'Bilan Classe'!$I$19,'Bilan Classe'!$K$19,'Bilan Classe'!$M$19)</c:f>
              <c:numCache>
                <c:ptCount val="5"/>
                <c:pt idx="0">
                  <c:v>0</c:v>
                </c:pt>
                <c:pt idx="1">
                  <c:v>0</c:v>
                </c:pt>
                <c:pt idx="2">
                  <c:v>0</c:v>
                </c:pt>
                <c:pt idx="3">
                  <c:v>0</c:v>
                </c:pt>
                <c:pt idx="4">
                  <c:v>0</c:v>
                </c:pt>
              </c:numCache>
            </c:numRef>
          </c:val>
        </c:ser>
        <c:axId val="35519162"/>
        <c:axId val="51237003"/>
      </c:barChart>
      <c:lineChart>
        <c:grouping val="standard"/>
        <c:varyColors val="0"/>
        <c:ser>
          <c:idx val="0"/>
          <c:order val="1"/>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Lbls>
            <c:dLbl>
              <c:idx val="0"/>
              <c:layout>
                <c:manualLayout>
                  <c:x val="0"/>
                  <c:y val="0"/>
                </c:manualLayout>
              </c:layout>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rtl="1">
                  <a:defRPr lang="en-US" cap="none" sz="800" b="1" i="0" u="none" baseline="0">
                    <a:solidFill>
                      <a:srgbClr val="000000"/>
                    </a:solidFill>
                    <a:latin typeface="Arial"/>
                    <a:ea typeface="Arial"/>
                    <a:cs typeface="Arial"/>
                  </a:defRPr>
                </a:pPr>
              </a:p>
            </c:txPr>
            <c:showLegendKey val="0"/>
            <c:showVal val="1"/>
            <c:showBubbleSize val="0"/>
            <c:showCatName val="0"/>
            <c:showSerName val="0"/>
            <c:showLeaderLines val="1"/>
            <c:showPercent val="0"/>
          </c:dLbls>
          <c:val>
            <c:numRef>
              <c:f>('Bilan Classe'!$E$33,'Bilan Classe'!$G$33,'Bilan Classe'!$I$33,'Bilan Classe'!$K$33,'Bilan Classe'!$M$33)</c:f>
              <c:numCache>
                <c:ptCount val="5"/>
                <c:pt idx="0">
                  <c:v>0</c:v>
                </c:pt>
                <c:pt idx="1">
                  <c:v>0</c:v>
                </c:pt>
                <c:pt idx="2">
                  <c:v>0</c:v>
                </c:pt>
                <c:pt idx="3">
                  <c:v>0</c:v>
                </c:pt>
                <c:pt idx="4">
                  <c:v>0</c:v>
                </c:pt>
              </c:numCache>
            </c:numRef>
          </c:val>
          <c:smooth val="0"/>
        </c:ser>
        <c:axId val="58479844"/>
        <c:axId val="56556549"/>
      </c:lineChart>
      <c:catAx>
        <c:axId val="35519162"/>
        <c:scaling>
          <c:orientation val="minMax"/>
        </c:scaling>
        <c:axPos val="b"/>
        <c:delete val="0"/>
        <c:numFmt formatCode="General" sourceLinked="1"/>
        <c:majorTickMark val="cross"/>
        <c:minorTickMark val="none"/>
        <c:tickLblPos val="nextTo"/>
        <c:spPr>
          <a:ln w="3175">
            <a:solidFill>
              <a:srgbClr val="000000"/>
            </a:solidFill>
          </a:ln>
        </c:spPr>
        <c:crossAx val="51237003"/>
        <c:crosses val="autoZero"/>
        <c:auto val="0"/>
        <c:lblOffset val="100"/>
        <c:tickLblSkip val="1"/>
        <c:noMultiLvlLbl val="0"/>
      </c:catAx>
      <c:valAx>
        <c:axId val="51237003"/>
        <c:scaling>
          <c:orientation val="minMax"/>
        </c:scaling>
        <c:axPos val="l"/>
        <c:delete val="0"/>
        <c:numFmt formatCode="General" sourceLinked="1"/>
        <c:majorTickMark val="cross"/>
        <c:minorTickMark val="none"/>
        <c:tickLblPos val="nextTo"/>
        <c:spPr>
          <a:ln w="3175">
            <a:solidFill>
              <a:srgbClr val="000000"/>
            </a:solidFill>
          </a:ln>
        </c:spPr>
        <c:crossAx val="35519162"/>
        <c:crossesAt val="1"/>
        <c:crossBetween val="between"/>
        <c:dispUnits/>
      </c:valAx>
      <c:catAx>
        <c:axId val="58479844"/>
        <c:scaling>
          <c:orientation val="minMax"/>
        </c:scaling>
        <c:axPos val="b"/>
        <c:delete val="1"/>
        <c:majorTickMark val="out"/>
        <c:minorTickMark val="none"/>
        <c:tickLblPos val="none"/>
        <c:crossAx val="56556549"/>
        <c:crosses val="autoZero"/>
        <c:auto val="0"/>
        <c:lblOffset val="100"/>
        <c:tickLblSkip val="1"/>
        <c:noMultiLvlLbl val="0"/>
      </c:catAx>
      <c:valAx>
        <c:axId val="56556549"/>
        <c:scaling>
          <c:orientation val="minMax"/>
        </c:scaling>
        <c:axPos val="l"/>
        <c:delete val="1"/>
        <c:majorTickMark val="out"/>
        <c:minorTickMark val="none"/>
        <c:tickLblPos val="none"/>
        <c:crossAx val="5847984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25"/>
          <c:y val="0.05575"/>
          <c:w val="0.9455"/>
          <c:h val="0.8885"/>
        </c:manualLayout>
      </c:layout>
      <c:barChart>
        <c:barDir val="col"/>
        <c:grouping val="clustered"/>
        <c:varyColors val="1"/>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dPt>
            <c:idx val="1"/>
            <c:invertIfNegative val="0"/>
            <c:spPr>
              <a:solidFill>
                <a:srgbClr val="993366"/>
              </a:solidFill>
              <a:ln w="12700">
                <a:solidFill>
                  <a:srgbClr val="000000"/>
                </a:solidFill>
              </a:ln>
            </c:spPr>
          </c:dPt>
          <c:dPt>
            <c:idx val="2"/>
            <c:invertIfNegative val="0"/>
            <c:spPr>
              <a:solidFill>
                <a:srgbClr val="FFFFCC"/>
              </a:solidFill>
              <a:ln w="12700">
                <a:solidFill>
                  <a:srgbClr val="000000"/>
                </a:solidFill>
              </a:ln>
            </c:spPr>
          </c:dPt>
          <c:dPt>
            <c:idx val="3"/>
            <c:invertIfNegative val="0"/>
            <c:spPr>
              <a:solidFill>
                <a:srgbClr val="CCFFFF"/>
              </a:solidFill>
              <a:ln w="12700">
                <a:solidFill>
                  <a:srgbClr val="000000"/>
                </a:solidFill>
              </a:ln>
            </c:spPr>
          </c:dPt>
          <c:dPt>
            <c:idx val="4"/>
            <c:invertIfNegative val="0"/>
            <c:spPr>
              <a:solidFill>
                <a:srgbClr val="660066"/>
              </a:solidFill>
              <a:ln w="12700">
                <a:solidFill>
                  <a:srgbClr val="000000"/>
                </a:solidFill>
              </a:ln>
            </c:spPr>
          </c:dPt>
          <c:dLbls>
            <c:dLbl>
              <c:idx val="0"/>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rtl="1">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val>
            <c:numRef>
              <c:f>('Bilan Classe'!$E$20,'Bilan Classe'!$G$20,'Bilan Classe'!$I$20,'Bilan Classe'!$K$20,'Bilan Classe'!$M$20)</c:f>
              <c:numCache>
                <c:ptCount val="5"/>
                <c:pt idx="0">
                  <c:v>0</c:v>
                </c:pt>
                <c:pt idx="1">
                  <c:v>0</c:v>
                </c:pt>
                <c:pt idx="2">
                  <c:v>0</c:v>
                </c:pt>
                <c:pt idx="3">
                  <c:v>0</c:v>
                </c:pt>
                <c:pt idx="4">
                  <c:v>0</c:v>
                </c:pt>
              </c:numCache>
            </c:numRef>
          </c:val>
        </c:ser>
        <c:axId val="39246894"/>
        <c:axId val="17677727"/>
      </c:barChart>
      <c:lineChart>
        <c:grouping val="standard"/>
        <c:varyColors val="0"/>
        <c:ser>
          <c:idx val="0"/>
          <c:order val="1"/>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Lbls>
            <c:dLbl>
              <c:idx val="0"/>
              <c:layout>
                <c:manualLayout>
                  <c:x val="0"/>
                  <c:y val="0"/>
                </c:manualLayout>
              </c:layout>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rtl="1">
                  <a:defRPr lang="en-US" cap="none" sz="800" b="1" i="0" u="none" baseline="0">
                    <a:solidFill>
                      <a:srgbClr val="000000"/>
                    </a:solidFill>
                    <a:latin typeface="Arial"/>
                    <a:ea typeface="Arial"/>
                    <a:cs typeface="Arial"/>
                  </a:defRPr>
                </a:pPr>
              </a:p>
            </c:txPr>
            <c:showLegendKey val="0"/>
            <c:showVal val="1"/>
            <c:showBubbleSize val="0"/>
            <c:showCatName val="0"/>
            <c:showSerName val="0"/>
            <c:showLeaderLines val="1"/>
            <c:showPercent val="0"/>
          </c:dLbls>
          <c:val>
            <c:numRef>
              <c:f>('Bilan Classe'!$E$33,'Bilan Classe'!$G$33,'Bilan Classe'!$I$33,'Bilan Classe'!$K$33,'Bilan Classe'!$M$33)</c:f>
              <c:numCache>
                <c:ptCount val="5"/>
                <c:pt idx="0">
                  <c:v>0</c:v>
                </c:pt>
                <c:pt idx="1">
                  <c:v>0</c:v>
                </c:pt>
                <c:pt idx="2">
                  <c:v>0</c:v>
                </c:pt>
                <c:pt idx="3">
                  <c:v>0</c:v>
                </c:pt>
                <c:pt idx="4">
                  <c:v>0</c:v>
                </c:pt>
              </c:numCache>
            </c:numRef>
          </c:val>
          <c:smooth val="0"/>
        </c:ser>
        <c:axId val="24881816"/>
        <c:axId val="22609753"/>
      </c:lineChart>
      <c:catAx>
        <c:axId val="39246894"/>
        <c:scaling>
          <c:orientation val="minMax"/>
        </c:scaling>
        <c:axPos val="b"/>
        <c:delete val="0"/>
        <c:numFmt formatCode="General" sourceLinked="1"/>
        <c:majorTickMark val="cross"/>
        <c:minorTickMark val="none"/>
        <c:tickLblPos val="nextTo"/>
        <c:spPr>
          <a:ln w="3175">
            <a:solidFill>
              <a:srgbClr val="000000"/>
            </a:solidFill>
          </a:ln>
        </c:spPr>
        <c:crossAx val="17677727"/>
        <c:crosses val="autoZero"/>
        <c:auto val="0"/>
        <c:lblOffset val="100"/>
        <c:tickLblSkip val="1"/>
        <c:noMultiLvlLbl val="0"/>
      </c:catAx>
      <c:valAx>
        <c:axId val="17677727"/>
        <c:scaling>
          <c:orientation val="minMax"/>
        </c:scaling>
        <c:axPos val="l"/>
        <c:delete val="0"/>
        <c:numFmt formatCode="General" sourceLinked="1"/>
        <c:majorTickMark val="cross"/>
        <c:minorTickMark val="none"/>
        <c:tickLblPos val="nextTo"/>
        <c:spPr>
          <a:ln w="3175">
            <a:solidFill>
              <a:srgbClr val="000000"/>
            </a:solidFill>
          </a:ln>
        </c:spPr>
        <c:crossAx val="39246894"/>
        <c:crossesAt val="1"/>
        <c:crossBetween val="between"/>
        <c:dispUnits/>
      </c:valAx>
      <c:catAx>
        <c:axId val="24881816"/>
        <c:scaling>
          <c:orientation val="minMax"/>
        </c:scaling>
        <c:axPos val="b"/>
        <c:delete val="1"/>
        <c:majorTickMark val="out"/>
        <c:minorTickMark val="none"/>
        <c:tickLblPos val="none"/>
        <c:crossAx val="22609753"/>
        <c:crosses val="autoZero"/>
        <c:auto val="0"/>
        <c:lblOffset val="100"/>
        <c:tickLblSkip val="1"/>
        <c:noMultiLvlLbl val="0"/>
      </c:catAx>
      <c:valAx>
        <c:axId val="22609753"/>
        <c:scaling>
          <c:orientation val="minMax"/>
        </c:scaling>
        <c:axPos val="l"/>
        <c:delete val="1"/>
        <c:majorTickMark val="out"/>
        <c:minorTickMark val="none"/>
        <c:tickLblPos val="none"/>
        <c:crossAx val="2488181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013"/>
          <c:w val="0.94175"/>
          <c:h val="0.9695"/>
        </c:manualLayout>
      </c:layout>
      <c:barChart>
        <c:barDir val="col"/>
        <c:grouping val="clustered"/>
        <c:varyColors val="1"/>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dPt>
            <c:idx val="1"/>
            <c:invertIfNegative val="0"/>
            <c:spPr>
              <a:solidFill>
                <a:srgbClr val="993366"/>
              </a:solidFill>
              <a:ln w="12700">
                <a:solidFill>
                  <a:srgbClr val="000000"/>
                </a:solidFill>
              </a:ln>
            </c:spPr>
          </c:dPt>
          <c:dPt>
            <c:idx val="2"/>
            <c:invertIfNegative val="0"/>
            <c:spPr>
              <a:solidFill>
                <a:srgbClr val="FFFFCC"/>
              </a:solidFill>
              <a:ln w="12700">
                <a:solidFill>
                  <a:srgbClr val="000000"/>
                </a:solidFill>
              </a:ln>
            </c:spPr>
          </c:dPt>
          <c:dPt>
            <c:idx val="3"/>
            <c:invertIfNegative val="0"/>
            <c:spPr>
              <a:solidFill>
                <a:srgbClr val="CCFFFF"/>
              </a:solidFill>
              <a:ln w="12700">
                <a:solidFill>
                  <a:srgbClr val="000000"/>
                </a:solidFill>
              </a:ln>
            </c:spPr>
          </c:dPt>
          <c:dPt>
            <c:idx val="4"/>
            <c:invertIfNegative val="0"/>
            <c:spPr>
              <a:solidFill>
                <a:srgbClr val="660066"/>
              </a:solidFill>
              <a:ln w="12700">
                <a:solidFill>
                  <a:srgbClr val="000000"/>
                </a:solidFill>
              </a:ln>
            </c:spPr>
          </c:dPt>
          <c:dLbls>
            <c:dLbl>
              <c:idx val="0"/>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rtl="1">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val>
            <c:numRef>
              <c:f>('Bilan Classe'!$E$21,'Bilan Classe'!$G$21,'Bilan Classe'!$I$21,'Bilan Classe'!$K$21,'Bilan Classe'!$M$21)</c:f>
              <c:numCache>
                <c:ptCount val="5"/>
                <c:pt idx="0">
                  <c:v>0</c:v>
                </c:pt>
                <c:pt idx="1">
                  <c:v>0</c:v>
                </c:pt>
                <c:pt idx="2">
                  <c:v>0</c:v>
                </c:pt>
                <c:pt idx="3">
                  <c:v>0</c:v>
                </c:pt>
                <c:pt idx="4">
                  <c:v>0</c:v>
                </c:pt>
              </c:numCache>
            </c:numRef>
          </c:val>
        </c:ser>
        <c:axId val="2161186"/>
        <c:axId val="19450675"/>
      </c:barChart>
      <c:lineChart>
        <c:grouping val="standard"/>
        <c:varyColors val="0"/>
        <c:ser>
          <c:idx val="0"/>
          <c:order val="1"/>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Lbls>
            <c:dLbl>
              <c:idx val="0"/>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1"/>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2"/>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3"/>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numFmt formatCode="General" sourceLinked="1"/>
            <c:txPr>
              <a:bodyPr vert="horz" rot="0" anchor="ctr"/>
              <a:lstStyle/>
              <a:p>
                <a:pPr algn="ctr" rtl="1">
                  <a:defRPr lang="en-US" cap="none" sz="800" b="1" i="0" u="none" baseline="0">
                    <a:solidFill>
                      <a:srgbClr val="000000"/>
                    </a:solidFill>
                    <a:latin typeface="Arial"/>
                    <a:ea typeface="Arial"/>
                    <a:cs typeface="Arial"/>
                  </a:defRPr>
                </a:pPr>
              </a:p>
            </c:txPr>
            <c:showLegendKey val="0"/>
            <c:showVal val="1"/>
            <c:showBubbleSize val="0"/>
            <c:showCatName val="0"/>
            <c:showSerName val="0"/>
            <c:showLeaderLines val="1"/>
            <c:showPercent val="0"/>
          </c:dLbls>
          <c:val>
            <c:numRef>
              <c:f>('Bilan Classe'!$E$33,'Bilan Classe'!$G$33,'Bilan Classe'!$I$33,'Bilan Classe'!$K$33,'Bilan Classe'!$M$33)</c:f>
              <c:numCache>
                <c:ptCount val="5"/>
                <c:pt idx="0">
                  <c:v>0</c:v>
                </c:pt>
                <c:pt idx="1">
                  <c:v>0</c:v>
                </c:pt>
                <c:pt idx="2">
                  <c:v>0</c:v>
                </c:pt>
                <c:pt idx="3">
                  <c:v>0</c:v>
                </c:pt>
                <c:pt idx="4">
                  <c:v>0</c:v>
                </c:pt>
              </c:numCache>
            </c:numRef>
          </c:val>
          <c:smooth val="0"/>
        </c:ser>
        <c:axId val="40838348"/>
        <c:axId val="32000813"/>
      </c:lineChart>
      <c:catAx>
        <c:axId val="2161186"/>
        <c:scaling>
          <c:orientation val="minMax"/>
        </c:scaling>
        <c:axPos val="b"/>
        <c:delete val="0"/>
        <c:numFmt formatCode="General" sourceLinked="1"/>
        <c:majorTickMark val="cross"/>
        <c:minorTickMark val="none"/>
        <c:tickLblPos val="nextTo"/>
        <c:spPr>
          <a:ln w="3175">
            <a:solidFill>
              <a:srgbClr val="000000"/>
            </a:solidFill>
          </a:ln>
        </c:spPr>
        <c:crossAx val="19450675"/>
        <c:crosses val="autoZero"/>
        <c:auto val="0"/>
        <c:lblOffset val="100"/>
        <c:tickLblSkip val="1"/>
        <c:noMultiLvlLbl val="0"/>
      </c:catAx>
      <c:valAx>
        <c:axId val="19450675"/>
        <c:scaling>
          <c:orientation val="minMax"/>
        </c:scaling>
        <c:axPos val="l"/>
        <c:delete val="0"/>
        <c:numFmt formatCode="General" sourceLinked="1"/>
        <c:majorTickMark val="cross"/>
        <c:minorTickMark val="none"/>
        <c:tickLblPos val="nextTo"/>
        <c:spPr>
          <a:ln w="3175">
            <a:solidFill>
              <a:srgbClr val="000000"/>
            </a:solidFill>
          </a:ln>
        </c:spPr>
        <c:crossAx val="2161186"/>
        <c:crossesAt val="1"/>
        <c:crossBetween val="between"/>
        <c:dispUnits/>
      </c:valAx>
      <c:catAx>
        <c:axId val="40838348"/>
        <c:scaling>
          <c:orientation val="minMax"/>
        </c:scaling>
        <c:axPos val="b"/>
        <c:delete val="1"/>
        <c:majorTickMark val="out"/>
        <c:minorTickMark val="none"/>
        <c:tickLblPos val="none"/>
        <c:crossAx val="32000813"/>
        <c:crosses val="autoZero"/>
        <c:auto val="0"/>
        <c:lblOffset val="100"/>
        <c:tickLblSkip val="1"/>
        <c:noMultiLvlLbl val="0"/>
      </c:catAx>
      <c:valAx>
        <c:axId val="32000813"/>
        <c:scaling>
          <c:orientation val="minMax"/>
        </c:scaling>
        <c:axPos val="l"/>
        <c:delete val="1"/>
        <c:majorTickMark val="out"/>
        <c:minorTickMark val="none"/>
        <c:tickLblPos val="none"/>
        <c:crossAx val="4083834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5"/>
          <c:y val="0.0675"/>
          <c:w val="0.94575"/>
          <c:h val="0.88775"/>
        </c:manualLayout>
      </c:layout>
      <c:barChart>
        <c:barDir val="col"/>
        <c:grouping val="clustered"/>
        <c:varyColors val="1"/>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dPt>
            <c:idx val="1"/>
            <c:invertIfNegative val="0"/>
            <c:spPr>
              <a:solidFill>
                <a:srgbClr val="993366"/>
              </a:solidFill>
              <a:ln w="12700">
                <a:solidFill>
                  <a:srgbClr val="000000"/>
                </a:solidFill>
              </a:ln>
            </c:spPr>
          </c:dPt>
          <c:dPt>
            <c:idx val="2"/>
            <c:invertIfNegative val="0"/>
            <c:spPr>
              <a:solidFill>
                <a:srgbClr val="FFFFCC"/>
              </a:solidFill>
              <a:ln w="12700">
                <a:solidFill>
                  <a:srgbClr val="000000"/>
                </a:solidFill>
              </a:ln>
            </c:spPr>
          </c:dPt>
          <c:dPt>
            <c:idx val="3"/>
            <c:invertIfNegative val="0"/>
            <c:spPr>
              <a:solidFill>
                <a:srgbClr val="CCFFFF"/>
              </a:solidFill>
              <a:ln w="12700">
                <a:solidFill>
                  <a:srgbClr val="000000"/>
                </a:solidFill>
              </a:ln>
            </c:spPr>
          </c:dPt>
          <c:dPt>
            <c:idx val="4"/>
            <c:invertIfNegative val="0"/>
            <c:spPr>
              <a:solidFill>
                <a:srgbClr val="660066"/>
              </a:solidFill>
              <a:ln w="12700">
                <a:solidFill>
                  <a:srgbClr val="000000"/>
                </a:solidFill>
              </a:ln>
            </c:spPr>
          </c:dPt>
          <c:dLbls>
            <c:dLbl>
              <c:idx val="0"/>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rtl="1">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val>
            <c:numRef>
              <c:f>('Bilan Classe'!$E$4,'Bilan Classe'!$G$4,'Bilan Classe'!$I$4,'Bilan Classe'!$K$4,'Bilan Classe'!$M$4)</c:f>
              <c:numCache>
                <c:ptCount val="5"/>
                <c:pt idx="0">
                  <c:v>0</c:v>
                </c:pt>
                <c:pt idx="1">
                  <c:v>0</c:v>
                </c:pt>
                <c:pt idx="2">
                  <c:v>0</c:v>
                </c:pt>
                <c:pt idx="3">
                  <c:v>0</c:v>
                </c:pt>
                <c:pt idx="4">
                  <c:v>0</c:v>
                </c:pt>
              </c:numCache>
            </c:numRef>
          </c:val>
        </c:ser>
        <c:axId val="62955758"/>
        <c:axId val="29730911"/>
      </c:barChart>
      <c:lineChart>
        <c:grouping val="standard"/>
        <c:varyColors val="0"/>
        <c:ser>
          <c:idx val="0"/>
          <c:order val="1"/>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Lbls>
            <c:dLbl>
              <c:idx val="0"/>
              <c:layout>
                <c:manualLayout>
                  <c:x val="0"/>
                  <c:y val="0"/>
                </c:manualLayout>
              </c:layout>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rtl="1">
                  <a:defRPr lang="en-US" cap="none" sz="800" b="1" i="0" u="none" baseline="0">
                    <a:solidFill>
                      <a:srgbClr val="000000"/>
                    </a:solidFill>
                    <a:latin typeface="Arial"/>
                    <a:ea typeface="Arial"/>
                    <a:cs typeface="Arial"/>
                  </a:defRPr>
                </a:pPr>
              </a:p>
            </c:txPr>
            <c:showLegendKey val="0"/>
            <c:showVal val="1"/>
            <c:showBubbleSize val="0"/>
            <c:showCatName val="0"/>
            <c:showSerName val="0"/>
            <c:showLeaderLines val="1"/>
            <c:showPercent val="0"/>
          </c:dLbls>
          <c:val>
            <c:numRef>
              <c:f>('Bilan Classe'!$E$33,'Bilan Classe'!$G$33,'Bilan Classe'!$I$33,'Bilan Classe'!$K$33,'Bilan Classe'!$M$33)</c:f>
              <c:numCache>
                <c:ptCount val="5"/>
                <c:pt idx="0">
                  <c:v>0</c:v>
                </c:pt>
                <c:pt idx="1">
                  <c:v>0</c:v>
                </c:pt>
                <c:pt idx="2">
                  <c:v>0</c:v>
                </c:pt>
                <c:pt idx="3">
                  <c:v>0</c:v>
                </c:pt>
                <c:pt idx="4">
                  <c:v>0</c:v>
                </c:pt>
              </c:numCache>
            </c:numRef>
          </c:val>
          <c:smooth val="0"/>
        </c:ser>
        <c:axId val="66251608"/>
        <c:axId val="59393561"/>
      </c:lineChart>
      <c:catAx>
        <c:axId val="62955758"/>
        <c:scaling>
          <c:orientation val="minMax"/>
        </c:scaling>
        <c:axPos val="b"/>
        <c:delete val="0"/>
        <c:numFmt formatCode="General" sourceLinked="1"/>
        <c:majorTickMark val="cross"/>
        <c:minorTickMark val="none"/>
        <c:tickLblPos val="nextTo"/>
        <c:spPr>
          <a:ln w="3175">
            <a:solidFill>
              <a:srgbClr val="000000"/>
            </a:solidFill>
          </a:ln>
        </c:spPr>
        <c:crossAx val="29730911"/>
        <c:crosses val="autoZero"/>
        <c:auto val="0"/>
        <c:lblOffset val="100"/>
        <c:tickLblSkip val="1"/>
        <c:noMultiLvlLbl val="0"/>
      </c:catAx>
      <c:valAx>
        <c:axId val="29730911"/>
        <c:scaling>
          <c:orientation val="minMax"/>
        </c:scaling>
        <c:axPos val="l"/>
        <c:delete val="0"/>
        <c:numFmt formatCode="General" sourceLinked="1"/>
        <c:majorTickMark val="cross"/>
        <c:minorTickMark val="none"/>
        <c:tickLblPos val="nextTo"/>
        <c:spPr>
          <a:ln w="3175">
            <a:solidFill>
              <a:srgbClr val="000000"/>
            </a:solidFill>
          </a:ln>
        </c:spPr>
        <c:crossAx val="62955758"/>
        <c:crossesAt val="1"/>
        <c:crossBetween val="between"/>
        <c:dispUnits/>
      </c:valAx>
      <c:catAx>
        <c:axId val="66251608"/>
        <c:scaling>
          <c:orientation val="minMax"/>
        </c:scaling>
        <c:axPos val="b"/>
        <c:delete val="1"/>
        <c:majorTickMark val="out"/>
        <c:minorTickMark val="none"/>
        <c:tickLblPos val="none"/>
        <c:crossAx val="59393561"/>
        <c:crosses val="autoZero"/>
        <c:auto val="0"/>
        <c:lblOffset val="100"/>
        <c:tickLblSkip val="1"/>
        <c:noMultiLvlLbl val="0"/>
      </c:catAx>
      <c:valAx>
        <c:axId val="59393561"/>
        <c:scaling>
          <c:orientation val="minMax"/>
        </c:scaling>
        <c:axPos val="l"/>
        <c:delete val="1"/>
        <c:majorTickMark val="out"/>
        <c:minorTickMark val="none"/>
        <c:tickLblPos val="none"/>
        <c:crossAx val="6625160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25"/>
          <c:y val="0.05575"/>
          <c:w val="0.9455"/>
          <c:h val="0.8885"/>
        </c:manualLayout>
      </c:layout>
      <c:barChart>
        <c:barDir val="col"/>
        <c:grouping val="clustered"/>
        <c:varyColors val="1"/>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dPt>
            <c:idx val="1"/>
            <c:invertIfNegative val="0"/>
            <c:spPr>
              <a:solidFill>
                <a:srgbClr val="993366"/>
              </a:solidFill>
              <a:ln w="12700">
                <a:solidFill>
                  <a:srgbClr val="000000"/>
                </a:solidFill>
              </a:ln>
            </c:spPr>
          </c:dPt>
          <c:dPt>
            <c:idx val="2"/>
            <c:invertIfNegative val="0"/>
            <c:spPr>
              <a:solidFill>
                <a:srgbClr val="FFFFCC"/>
              </a:solidFill>
              <a:ln w="12700">
                <a:solidFill>
                  <a:srgbClr val="000000"/>
                </a:solidFill>
              </a:ln>
            </c:spPr>
          </c:dPt>
          <c:dPt>
            <c:idx val="3"/>
            <c:invertIfNegative val="0"/>
            <c:spPr>
              <a:solidFill>
                <a:srgbClr val="CCFFFF"/>
              </a:solidFill>
              <a:ln w="12700">
                <a:solidFill>
                  <a:srgbClr val="000000"/>
                </a:solidFill>
              </a:ln>
            </c:spPr>
          </c:dPt>
          <c:dPt>
            <c:idx val="4"/>
            <c:invertIfNegative val="0"/>
            <c:spPr>
              <a:solidFill>
                <a:srgbClr val="660066"/>
              </a:solidFill>
              <a:ln w="12700">
                <a:solidFill>
                  <a:srgbClr val="000000"/>
                </a:solidFill>
              </a:ln>
            </c:spPr>
          </c:dPt>
          <c:dLbls>
            <c:dLbl>
              <c:idx val="0"/>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rtl="1">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val>
            <c:numRef>
              <c:f>('Bilan Classe'!$E$22,'Bilan Classe'!$G$22,'Bilan Classe'!$I$22,'Bilan Classe'!$K$22,'Bilan Classe'!$M$22)</c:f>
              <c:numCache>
                <c:ptCount val="5"/>
                <c:pt idx="0">
                  <c:v>0</c:v>
                </c:pt>
                <c:pt idx="1">
                  <c:v>0</c:v>
                </c:pt>
                <c:pt idx="2">
                  <c:v>0</c:v>
                </c:pt>
                <c:pt idx="3">
                  <c:v>0</c:v>
                </c:pt>
                <c:pt idx="4">
                  <c:v>0</c:v>
                </c:pt>
              </c:numCache>
            </c:numRef>
          </c:val>
        </c:ser>
        <c:axId val="19571862"/>
        <c:axId val="41929031"/>
      </c:barChart>
      <c:lineChart>
        <c:grouping val="standard"/>
        <c:varyColors val="0"/>
        <c:ser>
          <c:idx val="0"/>
          <c:order val="1"/>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Lbls>
            <c:dLbl>
              <c:idx val="0"/>
              <c:layout>
                <c:manualLayout>
                  <c:x val="0"/>
                  <c:y val="0"/>
                </c:manualLayout>
              </c:layout>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rtl="1">
                  <a:defRPr lang="en-US" cap="none" sz="800" b="1" i="0" u="none" baseline="0">
                    <a:solidFill>
                      <a:srgbClr val="000000"/>
                    </a:solidFill>
                    <a:latin typeface="Arial"/>
                    <a:ea typeface="Arial"/>
                    <a:cs typeface="Arial"/>
                  </a:defRPr>
                </a:pPr>
              </a:p>
            </c:txPr>
            <c:showLegendKey val="0"/>
            <c:showVal val="1"/>
            <c:showBubbleSize val="0"/>
            <c:showCatName val="0"/>
            <c:showSerName val="0"/>
            <c:showLeaderLines val="1"/>
            <c:showPercent val="0"/>
          </c:dLbls>
          <c:val>
            <c:numRef>
              <c:f>('Bilan Classe'!$E$33,'Bilan Classe'!$G$33,'Bilan Classe'!$I$33,'Bilan Classe'!$K$33,'Bilan Classe'!$M$33)</c:f>
              <c:numCache>
                <c:ptCount val="5"/>
                <c:pt idx="0">
                  <c:v>0</c:v>
                </c:pt>
                <c:pt idx="1">
                  <c:v>0</c:v>
                </c:pt>
                <c:pt idx="2">
                  <c:v>0</c:v>
                </c:pt>
                <c:pt idx="3">
                  <c:v>0</c:v>
                </c:pt>
                <c:pt idx="4">
                  <c:v>0</c:v>
                </c:pt>
              </c:numCache>
            </c:numRef>
          </c:val>
          <c:smooth val="0"/>
        </c:ser>
        <c:axId val="41816960"/>
        <c:axId val="40808321"/>
      </c:lineChart>
      <c:catAx>
        <c:axId val="19571862"/>
        <c:scaling>
          <c:orientation val="minMax"/>
        </c:scaling>
        <c:axPos val="b"/>
        <c:delete val="0"/>
        <c:numFmt formatCode="General" sourceLinked="1"/>
        <c:majorTickMark val="cross"/>
        <c:minorTickMark val="none"/>
        <c:tickLblPos val="nextTo"/>
        <c:spPr>
          <a:ln w="3175">
            <a:solidFill>
              <a:srgbClr val="000000"/>
            </a:solidFill>
          </a:ln>
        </c:spPr>
        <c:crossAx val="41929031"/>
        <c:crosses val="autoZero"/>
        <c:auto val="0"/>
        <c:lblOffset val="100"/>
        <c:tickLblSkip val="1"/>
        <c:noMultiLvlLbl val="0"/>
      </c:catAx>
      <c:valAx>
        <c:axId val="41929031"/>
        <c:scaling>
          <c:orientation val="minMax"/>
        </c:scaling>
        <c:axPos val="l"/>
        <c:delete val="0"/>
        <c:numFmt formatCode="General" sourceLinked="1"/>
        <c:majorTickMark val="cross"/>
        <c:minorTickMark val="none"/>
        <c:tickLblPos val="nextTo"/>
        <c:spPr>
          <a:ln w="3175">
            <a:solidFill>
              <a:srgbClr val="000000"/>
            </a:solidFill>
          </a:ln>
        </c:spPr>
        <c:crossAx val="19571862"/>
        <c:crossesAt val="1"/>
        <c:crossBetween val="between"/>
        <c:dispUnits/>
      </c:valAx>
      <c:catAx>
        <c:axId val="41816960"/>
        <c:scaling>
          <c:orientation val="minMax"/>
        </c:scaling>
        <c:axPos val="b"/>
        <c:delete val="1"/>
        <c:majorTickMark val="out"/>
        <c:minorTickMark val="none"/>
        <c:tickLblPos val="none"/>
        <c:crossAx val="40808321"/>
        <c:crosses val="autoZero"/>
        <c:auto val="0"/>
        <c:lblOffset val="100"/>
        <c:tickLblSkip val="1"/>
        <c:noMultiLvlLbl val="0"/>
      </c:catAx>
      <c:valAx>
        <c:axId val="40808321"/>
        <c:scaling>
          <c:orientation val="minMax"/>
        </c:scaling>
        <c:axPos val="l"/>
        <c:delete val="1"/>
        <c:majorTickMark val="out"/>
        <c:minorTickMark val="none"/>
        <c:tickLblPos val="none"/>
        <c:crossAx val="4181696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25"/>
          <c:y val="0.056"/>
          <c:w val="0.9455"/>
          <c:h val="0.888"/>
        </c:manualLayout>
      </c:layout>
      <c:barChart>
        <c:barDir val="col"/>
        <c:grouping val="clustered"/>
        <c:varyColors val="1"/>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dPt>
            <c:idx val="1"/>
            <c:invertIfNegative val="0"/>
            <c:spPr>
              <a:solidFill>
                <a:srgbClr val="993366"/>
              </a:solidFill>
              <a:ln w="12700">
                <a:solidFill>
                  <a:srgbClr val="000000"/>
                </a:solidFill>
              </a:ln>
            </c:spPr>
          </c:dPt>
          <c:dPt>
            <c:idx val="2"/>
            <c:invertIfNegative val="0"/>
            <c:spPr>
              <a:solidFill>
                <a:srgbClr val="FFFFCC"/>
              </a:solidFill>
              <a:ln w="12700">
                <a:solidFill>
                  <a:srgbClr val="000000"/>
                </a:solidFill>
              </a:ln>
            </c:spPr>
          </c:dPt>
          <c:dPt>
            <c:idx val="3"/>
            <c:invertIfNegative val="0"/>
            <c:spPr>
              <a:solidFill>
                <a:srgbClr val="CCFFFF"/>
              </a:solidFill>
              <a:ln w="12700">
                <a:solidFill>
                  <a:srgbClr val="000000"/>
                </a:solidFill>
              </a:ln>
            </c:spPr>
          </c:dPt>
          <c:dPt>
            <c:idx val="4"/>
            <c:invertIfNegative val="0"/>
            <c:spPr>
              <a:solidFill>
                <a:srgbClr val="660066"/>
              </a:solidFill>
              <a:ln w="12700">
                <a:solidFill>
                  <a:srgbClr val="000000"/>
                </a:solidFill>
              </a:ln>
            </c:spPr>
          </c:dPt>
          <c:dLbls>
            <c:dLbl>
              <c:idx val="0"/>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rtl="1">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val>
            <c:numRef>
              <c:f>('Bilan Classe'!$E$23,'Bilan Classe'!$G$23,'Bilan Classe'!$I$23,'Bilan Classe'!$K$23,'Bilan Classe'!$M$23)</c:f>
              <c:numCache>
                <c:ptCount val="5"/>
                <c:pt idx="0">
                  <c:v>0</c:v>
                </c:pt>
                <c:pt idx="1">
                  <c:v>0</c:v>
                </c:pt>
                <c:pt idx="2">
                  <c:v>0</c:v>
                </c:pt>
                <c:pt idx="3">
                  <c:v>0</c:v>
                </c:pt>
                <c:pt idx="4">
                  <c:v>0</c:v>
                </c:pt>
              </c:numCache>
            </c:numRef>
          </c:val>
        </c:ser>
        <c:axId val="31730570"/>
        <c:axId val="17139675"/>
      </c:barChart>
      <c:lineChart>
        <c:grouping val="standard"/>
        <c:varyColors val="0"/>
        <c:ser>
          <c:idx val="0"/>
          <c:order val="1"/>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Lbls>
            <c:dLbl>
              <c:idx val="0"/>
              <c:layout>
                <c:manualLayout>
                  <c:x val="0"/>
                  <c:y val="0"/>
                </c:manualLayout>
              </c:layout>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rtl="1">
                  <a:defRPr lang="en-US" cap="none" sz="800" b="1" i="0" u="none" baseline="0">
                    <a:solidFill>
                      <a:srgbClr val="000000"/>
                    </a:solidFill>
                    <a:latin typeface="Arial"/>
                    <a:ea typeface="Arial"/>
                    <a:cs typeface="Arial"/>
                  </a:defRPr>
                </a:pPr>
              </a:p>
            </c:txPr>
            <c:showLegendKey val="0"/>
            <c:showVal val="1"/>
            <c:showBubbleSize val="0"/>
            <c:showCatName val="0"/>
            <c:showSerName val="0"/>
            <c:showLeaderLines val="1"/>
            <c:showPercent val="0"/>
          </c:dLbls>
          <c:val>
            <c:numRef>
              <c:f>('Bilan Classe'!$E$33,'Bilan Classe'!$G$33,'Bilan Classe'!$I$33,'Bilan Classe'!$K$33,'Bilan Classe'!$M$33)</c:f>
              <c:numCache>
                <c:ptCount val="5"/>
                <c:pt idx="0">
                  <c:v>0</c:v>
                </c:pt>
                <c:pt idx="1">
                  <c:v>0</c:v>
                </c:pt>
                <c:pt idx="2">
                  <c:v>0</c:v>
                </c:pt>
                <c:pt idx="3">
                  <c:v>0</c:v>
                </c:pt>
                <c:pt idx="4">
                  <c:v>0</c:v>
                </c:pt>
              </c:numCache>
            </c:numRef>
          </c:val>
          <c:smooth val="0"/>
        </c:ser>
        <c:axId val="20039348"/>
        <c:axId val="46136405"/>
      </c:lineChart>
      <c:catAx>
        <c:axId val="31730570"/>
        <c:scaling>
          <c:orientation val="minMax"/>
        </c:scaling>
        <c:axPos val="b"/>
        <c:delete val="0"/>
        <c:numFmt formatCode="General" sourceLinked="1"/>
        <c:majorTickMark val="cross"/>
        <c:minorTickMark val="none"/>
        <c:tickLblPos val="nextTo"/>
        <c:spPr>
          <a:ln w="3175">
            <a:solidFill>
              <a:srgbClr val="000000"/>
            </a:solidFill>
          </a:ln>
        </c:spPr>
        <c:crossAx val="17139675"/>
        <c:crosses val="autoZero"/>
        <c:auto val="0"/>
        <c:lblOffset val="100"/>
        <c:tickLblSkip val="1"/>
        <c:noMultiLvlLbl val="0"/>
      </c:catAx>
      <c:valAx>
        <c:axId val="17139675"/>
        <c:scaling>
          <c:orientation val="minMax"/>
        </c:scaling>
        <c:axPos val="l"/>
        <c:delete val="0"/>
        <c:numFmt formatCode="General" sourceLinked="1"/>
        <c:majorTickMark val="cross"/>
        <c:minorTickMark val="none"/>
        <c:tickLblPos val="nextTo"/>
        <c:spPr>
          <a:ln w="3175">
            <a:solidFill>
              <a:srgbClr val="000000"/>
            </a:solidFill>
          </a:ln>
        </c:spPr>
        <c:crossAx val="31730570"/>
        <c:crossesAt val="1"/>
        <c:crossBetween val="between"/>
        <c:dispUnits/>
      </c:valAx>
      <c:catAx>
        <c:axId val="20039348"/>
        <c:scaling>
          <c:orientation val="minMax"/>
        </c:scaling>
        <c:axPos val="b"/>
        <c:delete val="1"/>
        <c:majorTickMark val="out"/>
        <c:minorTickMark val="none"/>
        <c:tickLblPos val="none"/>
        <c:crossAx val="46136405"/>
        <c:crosses val="autoZero"/>
        <c:auto val="0"/>
        <c:lblOffset val="100"/>
        <c:tickLblSkip val="1"/>
        <c:noMultiLvlLbl val="0"/>
      </c:catAx>
      <c:valAx>
        <c:axId val="46136405"/>
        <c:scaling>
          <c:orientation val="minMax"/>
        </c:scaling>
        <c:axPos val="l"/>
        <c:delete val="1"/>
        <c:majorTickMark val="out"/>
        <c:minorTickMark val="none"/>
        <c:tickLblPos val="none"/>
        <c:crossAx val="2003934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01325"/>
          <c:w val="0.94175"/>
          <c:h val="0.97025"/>
        </c:manualLayout>
      </c:layout>
      <c:barChart>
        <c:barDir val="col"/>
        <c:grouping val="clustered"/>
        <c:varyColors val="1"/>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dPt>
            <c:idx val="1"/>
            <c:invertIfNegative val="0"/>
            <c:spPr>
              <a:solidFill>
                <a:srgbClr val="993366"/>
              </a:solidFill>
              <a:ln w="12700">
                <a:solidFill>
                  <a:srgbClr val="000000"/>
                </a:solidFill>
              </a:ln>
            </c:spPr>
          </c:dPt>
          <c:dPt>
            <c:idx val="2"/>
            <c:invertIfNegative val="0"/>
            <c:spPr>
              <a:solidFill>
                <a:srgbClr val="FFFFCC"/>
              </a:solidFill>
              <a:ln w="12700">
                <a:solidFill>
                  <a:srgbClr val="000000"/>
                </a:solidFill>
              </a:ln>
            </c:spPr>
          </c:dPt>
          <c:dPt>
            <c:idx val="3"/>
            <c:invertIfNegative val="0"/>
            <c:spPr>
              <a:solidFill>
                <a:srgbClr val="CCFFFF"/>
              </a:solidFill>
              <a:ln w="12700">
                <a:solidFill>
                  <a:srgbClr val="000000"/>
                </a:solidFill>
              </a:ln>
            </c:spPr>
          </c:dPt>
          <c:dPt>
            <c:idx val="4"/>
            <c:invertIfNegative val="0"/>
            <c:spPr>
              <a:solidFill>
                <a:srgbClr val="660066"/>
              </a:solidFill>
              <a:ln w="12700">
                <a:solidFill>
                  <a:srgbClr val="000000"/>
                </a:solidFill>
              </a:ln>
            </c:spPr>
          </c:dPt>
          <c:dLbls>
            <c:dLbl>
              <c:idx val="0"/>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rtl="1">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val>
            <c:numRef>
              <c:f>('Bilan Classe'!$E$24,'Bilan Classe'!$G$24,'Bilan Classe'!$I$24,'Bilan Classe'!$K$24,'Bilan Classe'!$M$24)</c:f>
              <c:numCache>
                <c:ptCount val="5"/>
                <c:pt idx="0">
                  <c:v>0</c:v>
                </c:pt>
                <c:pt idx="1">
                  <c:v>0</c:v>
                </c:pt>
                <c:pt idx="2">
                  <c:v>0</c:v>
                </c:pt>
                <c:pt idx="3">
                  <c:v>0</c:v>
                </c:pt>
                <c:pt idx="4">
                  <c:v>0</c:v>
                </c:pt>
              </c:numCache>
            </c:numRef>
          </c:val>
        </c:ser>
        <c:axId val="12574462"/>
        <c:axId val="46061295"/>
      </c:barChart>
      <c:lineChart>
        <c:grouping val="standard"/>
        <c:varyColors val="0"/>
        <c:ser>
          <c:idx val="0"/>
          <c:order val="1"/>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Lbls>
            <c:dLbl>
              <c:idx val="0"/>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1"/>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2"/>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3"/>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numFmt formatCode="General" sourceLinked="1"/>
            <c:txPr>
              <a:bodyPr vert="horz" rot="0" anchor="ctr"/>
              <a:lstStyle/>
              <a:p>
                <a:pPr algn="ctr" rtl="1">
                  <a:defRPr lang="en-US" cap="none" sz="800" b="1" i="0" u="none" baseline="0">
                    <a:solidFill>
                      <a:srgbClr val="000000"/>
                    </a:solidFill>
                    <a:latin typeface="Arial"/>
                    <a:ea typeface="Arial"/>
                    <a:cs typeface="Arial"/>
                  </a:defRPr>
                </a:pPr>
              </a:p>
            </c:txPr>
            <c:showLegendKey val="0"/>
            <c:showVal val="1"/>
            <c:showBubbleSize val="0"/>
            <c:showCatName val="0"/>
            <c:showSerName val="0"/>
            <c:showLeaderLines val="1"/>
            <c:showPercent val="0"/>
          </c:dLbls>
          <c:val>
            <c:numRef>
              <c:f>('Bilan Classe'!$E$33,'Bilan Classe'!$G$33,'Bilan Classe'!$I$33,'Bilan Classe'!$K$33,'Bilan Classe'!$M$33)</c:f>
              <c:numCache>
                <c:ptCount val="5"/>
                <c:pt idx="0">
                  <c:v>0</c:v>
                </c:pt>
                <c:pt idx="1">
                  <c:v>0</c:v>
                </c:pt>
                <c:pt idx="2">
                  <c:v>0</c:v>
                </c:pt>
                <c:pt idx="3">
                  <c:v>0</c:v>
                </c:pt>
                <c:pt idx="4">
                  <c:v>0</c:v>
                </c:pt>
              </c:numCache>
            </c:numRef>
          </c:val>
          <c:smooth val="0"/>
        </c:ser>
        <c:axId val="11898472"/>
        <c:axId val="39977385"/>
      </c:lineChart>
      <c:catAx>
        <c:axId val="12574462"/>
        <c:scaling>
          <c:orientation val="minMax"/>
        </c:scaling>
        <c:axPos val="b"/>
        <c:delete val="0"/>
        <c:numFmt formatCode="General" sourceLinked="1"/>
        <c:majorTickMark val="cross"/>
        <c:minorTickMark val="none"/>
        <c:tickLblPos val="nextTo"/>
        <c:spPr>
          <a:ln w="3175">
            <a:solidFill>
              <a:srgbClr val="000000"/>
            </a:solidFill>
          </a:ln>
        </c:spPr>
        <c:crossAx val="46061295"/>
        <c:crosses val="autoZero"/>
        <c:auto val="0"/>
        <c:lblOffset val="100"/>
        <c:tickLblSkip val="1"/>
        <c:noMultiLvlLbl val="0"/>
      </c:catAx>
      <c:valAx>
        <c:axId val="46061295"/>
        <c:scaling>
          <c:orientation val="minMax"/>
        </c:scaling>
        <c:axPos val="l"/>
        <c:delete val="0"/>
        <c:numFmt formatCode="General" sourceLinked="1"/>
        <c:majorTickMark val="cross"/>
        <c:minorTickMark val="none"/>
        <c:tickLblPos val="nextTo"/>
        <c:spPr>
          <a:ln w="3175">
            <a:solidFill>
              <a:srgbClr val="000000"/>
            </a:solidFill>
          </a:ln>
        </c:spPr>
        <c:crossAx val="12574462"/>
        <c:crossesAt val="1"/>
        <c:crossBetween val="between"/>
        <c:dispUnits/>
      </c:valAx>
      <c:catAx>
        <c:axId val="11898472"/>
        <c:scaling>
          <c:orientation val="minMax"/>
        </c:scaling>
        <c:axPos val="b"/>
        <c:delete val="1"/>
        <c:majorTickMark val="out"/>
        <c:minorTickMark val="none"/>
        <c:tickLblPos val="none"/>
        <c:crossAx val="39977385"/>
        <c:crosses val="autoZero"/>
        <c:auto val="0"/>
        <c:lblOffset val="100"/>
        <c:tickLblSkip val="1"/>
        <c:noMultiLvlLbl val="0"/>
      </c:catAx>
      <c:valAx>
        <c:axId val="39977385"/>
        <c:scaling>
          <c:orientation val="minMax"/>
        </c:scaling>
        <c:axPos val="l"/>
        <c:delete val="1"/>
        <c:majorTickMark val="out"/>
        <c:minorTickMark val="none"/>
        <c:tickLblPos val="none"/>
        <c:crossAx val="1189847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25"/>
          <c:y val="0.05575"/>
          <c:w val="0.9455"/>
          <c:h val="0.8885"/>
        </c:manualLayout>
      </c:layout>
      <c:barChart>
        <c:barDir val="col"/>
        <c:grouping val="clustered"/>
        <c:varyColors val="1"/>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dPt>
            <c:idx val="1"/>
            <c:invertIfNegative val="0"/>
            <c:spPr>
              <a:solidFill>
                <a:srgbClr val="993366"/>
              </a:solidFill>
              <a:ln w="12700">
                <a:solidFill>
                  <a:srgbClr val="000000"/>
                </a:solidFill>
              </a:ln>
            </c:spPr>
          </c:dPt>
          <c:dPt>
            <c:idx val="2"/>
            <c:invertIfNegative val="0"/>
            <c:spPr>
              <a:solidFill>
                <a:srgbClr val="FFFFCC"/>
              </a:solidFill>
              <a:ln w="12700">
                <a:solidFill>
                  <a:srgbClr val="000000"/>
                </a:solidFill>
              </a:ln>
            </c:spPr>
          </c:dPt>
          <c:dPt>
            <c:idx val="3"/>
            <c:invertIfNegative val="0"/>
            <c:spPr>
              <a:solidFill>
                <a:srgbClr val="CCFFFF"/>
              </a:solidFill>
              <a:ln w="12700">
                <a:solidFill>
                  <a:srgbClr val="000000"/>
                </a:solidFill>
              </a:ln>
            </c:spPr>
          </c:dPt>
          <c:dPt>
            <c:idx val="4"/>
            <c:invertIfNegative val="0"/>
            <c:spPr>
              <a:solidFill>
                <a:srgbClr val="660066"/>
              </a:solidFill>
              <a:ln w="12700">
                <a:solidFill>
                  <a:srgbClr val="000000"/>
                </a:solidFill>
              </a:ln>
            </c:spPr>
          </c:dPt>
          <c:dLbls>
            <c:dLbl>
              <c:idx val="0"/>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rtl="1">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val>
            <c:numRef>
              <c:f>('Bilan Classe'!$E$25,'Bilan Classe'!$G$25,'Bilan Classe'!$I$25,'Bilan Classe'!$K$25,'Bilan Classe'!$M$25)</c:f>
              <c:numCache>
                <c:ptCount val="5"/>
                <c:pt idx="0">
                  <c:v>0</c:v>
                </c:pt>
                <c:pt idx="1">
                  <c:v>0</c:v>
                </c:pt>
                <c:pt idx="2">
                  <c:v>0</c:v>
                </c:pt>
                <c:pt idx="3">
                  <c:v>0</c:v>
                </c:pt>
                <c:pt idx="4">
                  <c:v>0</c:v>
                </c:pt>
              </c:numCache>
            </c:numRef>
          </c:val>
        </c:ser>
        <c:axId val="24252146"/>
        <c:axId val="16942723"/>
      </c:barChart>
      <c:lineChart>
        <c:grouping val="standard"/>
        <c:varyColors val="0"/>
        <c:ser>
          <c:idx val="0"/>
          <c:order val="1"/>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Lbls>
            <c:dLbl>
              <c:idx val="0"/>
              <c:layout>
                <c:manualLayout>
                  <c:x val="0"/>
                  <c:y val="0"/>
                </c:manualLayout>
              </c:layout>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rtl="1">
                  <a:defRPr lang="en-US" cap="none" sz="800" b="1" i="0" u="none" baseline="0">
                    <a:solidFill>
                      <a:srgbClr val="000000"/>
                    </a:solidFill>
                    <a:latin typeface="Arial"/>
                    <a:ea typeface="Arial"/>
                    <a:cs typeface="Arial"/>
                  </a:defRPr>
                </a:pPr>
              </a:p>
            </c:txPr>
            <c:showLegendKey val="0"/>
            <c:showVal val="1"/>
            <c:showBubbleSize val="0"/>
            <c:showCatName val="0"/>
            <c:showSerName val="0"/>
            <c:showLeaderLines val="1"/>
            <c:showPercent val="0"/>
          </c:dLbls>
          <c:val>
            <c:numRef>
              <c:f>('Bilan Classe'!$E$33,'Bilan Classe'!$G$33,'Bilan Classe'!$I$33,'Bilan Classe'!$K$33,'Bilan Classe'!$M$33)</c:f>
              <c:numCache>
                <c:ptCount val="5"/>
                <c:pt idx="0">
                  <c:v>0</c:v>
                </c:pt>
                <c:pt idx="1">
                  <c:v>0</c:v>
                </c:pt>
                <c:pt idx="2">
                  <c:v>0</c:v>
                </c:pt>
                <c:pt idx="3">
                  <c:v>0</c:v>
                </c:pt>
                <c:pt idx="4">
                  <c:v>0</c:v>
                </c:pt>
              </c:numCache>
            </c:numRef>
          </c:val>
          <c:smooth val="0"/>
        </c:ser>
        <c:axId val="18266780"/>
        <c:axId val="30183293"/>
      </c:lineChart>
      <c:catAx>
        <c:axId val="24252146"/>
        <c:scaling>
          <c:orientation val="minMax"/>
        </c:scaling>
        <c:axPos val="b"/>
        <c:delete val="0"/>
        <c:numFmt formatCode="General" sourceLinked="1"/>
        <c:majorTickMark val="cross"/>
        <c:minorTickMark val="none"/>
        <c:tickLblPos val="nextTo"/>
        <c:spPr>
          <a:ln w="3175">
            <a:solidFill>
              <a:srgbClr val="000000"/>
            </a:solidFill>
          </a:ln>
        </c:spPr>
        <c:crossAx val="16942723"/>
        <c:crosses val="autoZero"/>
        <c:auto val="0"/>
        <c:lblOffset val="100"/>
        <c:tickLblSkip val="1"/>
        <c:noMultiLvlLbl val="0"/>
      </c:catAx>
      <c:valAx>
        <c:axId val="16942723"/>
        <c:scaling>
          <c:orientation val="minMax"/>
        </c:scaling>
        <c:axPos val="l"/>
        <c:delete val="0"/>
        <c:numFmt formatCode="General" sourceLinked="1"/>
        <c:majorTickMark val="cross"/>
        <c:minorTickMark val="none"/>
        <c:tickLblPos val="nextTo"/>
        <c:spPr>
          <a:ln w="3175">
            <a:solidFill>
              <a:srgbClr val="000000"/>
            </a:solidFill>
          </a:ln>
        </c:spPr>
        <c:crossAx val="24252146"/>
        <c:crossesAt val="1"/>
        <c:crossBetween val="between"/>
        <c:dispUnits/>
      </c:valAx>
      <c:catAx>
        <c:axId val="18266780"/>
        <c:scaling>
          <c:orientation val="minMax"/>
        </c:scaling>
        <c:axPos val="b"/>
        <c:delete val="1"/>
        <c:majorTickMark val="out"/>
        <c:minorTickMark val="none"/>
        <c:tickLblPos val="none"/>
        <c:crossAx val="30183293"/>
        <c:crosses val="autoZero"/>
        <c:auto val="0"/>
        <c:lblOffset val="100"/>
        <c:tickLblSkip val="1"/>
        <c:noMultiLvlLbl val="0"/>
      </c:catAx>
      <c:valAx>
        <c:axId val="30183293"/>
        <c:scaling>
          <c:orientation val="minMax"/>
        </c:scaling>
        <c:axPos val="l"/>
        <c:delete val="1"/>
        <c:majorTickMark val="out"/>
        <c:minorTickMark val="none"/>
        <c:tickLblPos val="none"/>
        <c:crossAx val="1826678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25"/>
          <c:y val="0.05575"/>
          <c:w val="0.9455"/>
          <c:h val="0.8885"/>
        </c:manualLayout>
      </c:layout>
      <c:barChart>
        <c:barDir val="col"/>
        <c:grouping val="clustered"/>
        <c:varyColors val="1"/>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dPt>
            <c:idx val="1"/>
            <c:invertIfNegative val="0"/>
            <c:spPr>
              <a:solidFill>
                <a:srgbClr val="993366"/>
              </a:solidFill>
              <a:ln w="12700">
                <a:solidFill>
                  <a:srgbClr val="000000"/>
                </a:solidFill>
              </a:ln>
            </c:spPr>
          </c:dPt>
          <c:dPt>
            <c:idx val="2"/>
            <c:invertIfNegative val="0"/>
            <c:spPr>
              <a:solidFill>
                <a:srgbClr val="FFFFCC"/>
              </a:solidFill>
              <a:ln w="12700">
                <a:solidFill>
                  <a:srgbClr val="000000"/>
                </a:solidFill>
              </a:ln>
            </c:spPr>
          </c:dPt>
          <c:dPt>
            <c:idx val="3"/>
            <c:invertIfNegative val="0"/>
            <c:spPr>
              <a:solidFill>
                <a:srgbClr val="CCFFFF"/>
              </a:solidFill>
              <a:ln w="12700">
                <a:solidFill>
                  <a:srgbClr val="000000"/>
                </a:solidFill>
              </a:ln>
            </c:spPr>
          </c:dPt>
          <c:dPt>
            <c:idx val="4"/>
            <c:invertIfNegative val="0"/>
            <c:spPr>
              <a:solidFill>
                <a:srgbClr val="660066"/>
              </a:solidFill>
              <a:ln w="12700">
                <a:solidFill>
                  <a:srgbClr val="000000"/>
                </a:solidFill>
              </a:ln>
            </c:spPr>
          </c:dPt>
          <c:dLbls>
            <c:dLbl>
              <c:idx val="0"/>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rtl="1">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val>
            <c:numRef>
              <c:f>('Bilan Classe'!$E$26,'Bilan Classe'!$G$26,'Bilan Classe'!$I$26,'Bilan Classe'!$K$26,'Bilan Classe'!$M$26)</c:f>
              <c:numCache>
                <c:ptCount val="5"/>
                <c:pt idx="0">
                  <c:v>0</c:v>
                </c:pt>
                <c:pt idx="1">
                  <c:v>0</c:v>
                </c:pt>
                <c:pt idx="2">
                  <c:v>0</c:v>
                </c:pt>
                <c:pt idx="3">
                  <c:v>0</c:v>
                </c:pt>
                <c:pt idx="4">
                  <c:v>0</c:v>
                </c:pt>
              </c:numCache>
            </c:numRef>
          </c:val>
        </c:ser>
        <c:axId val="3214182"/>
        <c:axId val="28927639"/>
      </c:barChart>
      <c:lineChart>
        <c:grouping val="standard"/>
        <c:varyColors val="0"/>
        <c:ser>
          <c:idx val="0"/>
          <c:order val="1"/>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Lbls>
            <c:dLbl>
              <c:idx val="0"/>
              <c:layout>
                <c:manualLayout>
                  <c:x val="0"/>
                  <c:y val="0"/>
                </c:manualLayout>
              </c:layout>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rtl="1">
                  <a:defRPr lang="en-US" cap="none" sz="800" b="1" i="0" u="none" baseline="0">
                    <a:solidFill>
                      <a:srgbClr val="000000"/>
                    </a:solidFill>
                    <a:latin typeface="Arial"/>
                    <a:ea typeface="Arial"/>
                    <a:cs typeface="Arial"/>
                  </a:defRPr>
                </a:pPr>
              </a:p>
            </c:txPr>
            <c:showLegendKey val="0"/>
            <c:showVal val="1"/>
            <c:showBubbleSize val="0"/>
            <c:showCatName val="0"/>
            <c:showSerName val="0"/>
            <c:showLeaderLines val="1"/>
            <c:showPercent val="0"/>
          </c:dLbls>
          <c:val>
            <c:numRef>
              <c:f>('Bilan Classe'!$E$33,'Bilan Classe'!$G$33,'Bilan Classe'!$I$33,'Bilan Classe'!$K$33,'Bilan Classe'!$M$33)</c:f>
              <c:numCache>
                <c:ptCount val="5"/>
                <c:pt idx="0">
                  <c:v>0</c:v>
                </c:pt>
                <c:pt idx="1">
                  <c:v>0</c:v>
                </c:pt>
                <c:pt idx="2">
                  <c:v>0</c:v>
                </c:pt>
                <c:pt idx="3">
                  <c:v>0</c:v>
                </c:pt>
                <c:pt idx="4">
                  <c:v>0</c:v>
                </c:pt>
              </c:numCache>
            </c:numRef>
          </c:val>
          <c:smooth val="0"/>
        </c:ser>
        <c:axId val="59022160"/>
        <c:axId val="61437393"/>
      </c:lineChart>
      <c:catAx>
        <c:axId val="3214182"/>
        <c:scaling>
          <c:orientation val="minMax"/>
        </c:scaling>
        <c:axPos val="b"/>
        <c:delete val="0"/>
        <c:numFmt formatCode="General" sourceLinked="1"/>
        <c:majorTickMark val="cross"/>
        <c:minorTickMark val="none"/>
        <c:tickLblPos val="nextTo"/>
        <c:spPr>
          <a:ln w="3175">
            <a:solidFill>
              <a:srgbClr val="000000"/>
            </a:solidFill>
          </a:ln>
        </c:spPr>
        <c:crossAx val="28927639"/>
        <c:crosses val="autoZero"/>
        <c:auto val="0"/>
        <c:lblOffset val="100"/>
        <c:tickLblSkip val="1"/>
        <c:noMultiLvlLbl val="0"/>
      </c:catAx>
      <c:valAx>
        <c:axId val="28927639"/>
        <c:scaling>
          <c:orientation val="minMax"/>
        </c:scaling>
        <c:axPos val="l"/>
        <c:delete val="0"/>
        <c:numFmt formatCode="General" sourceLinked="1"/>
        <c:majorTickMark val="cross"/>
        <c:minorTickMark val="none"/>
        <c:tickLblPos val="nextTo"/>
        <c:spPr>
          <a:ln w="3175">
            <a:solidFill>
              <a:srgbClr val="000000"/>
            </a:solidFill>
          </a:ln>
        </c:spPr>
        <c:crossAx val="3214182"/>
        <c:crossesAt val="1"/>
        <c:crossBetween val="between"/>
        <c:dispUnits/>
      </c:valAx>
      <c:catAx>
        <c:axId val="59022160"/>
        <c:scaling>
          <c:orientation val="minMax"/>
        </c:scaling>
        <c:axPos val="b"/>
        <c:delete val="1"/>
        <c:majorTickMark val="out"/>
        <c:minorTickMark val="none"/>
        <c:tickLblPos val="none"/>
        <c:crossAx val="61437393"/>
        <c:crosses val="autoZero"/>
        <c:auto val="0"/>
        <c:lblOffset val="100"/>
        <c:tickLblSkip val="1"/>
        <c:noMultiLvlLbl val="0"/>
      </c:catAx>
      <c:valAx>
        <c:axId val="61437393"/>
        <c:scaling>
          <c:orientation val="minMax"/>
        </c:scaling>
        <c:axPos val="l"/>
        <c:delete val="1"/>
        <c:majorTickMark val="out"/>
        <c:minorTickMark val="none"/>
        <c:tickLblPos val="none"/>
        <c:crossAx val="5902216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013"/>
          <c:w val="0.94175"/>
          <c:h val="0.9695"/>
        </c:manualLayout>
      </c:layout>
      <c:barChart>
        <c:barDir val="col"/>
        <c:grouping val="clustered"/>
        <c:varyColors val="1"/>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dPt>
            <c:idx val="1"/>
            <c:invertIfNegative val="0"/>
            <c:spPr>
              <a:solidFill>
                <a:srgbClr val="993366"/>
              </a:solidFill>
              <a:ln w="12700">
                <a:solidFill>
                  <a:srgbClr val="000000"/>
                </a:solidFill>
              </a:ln>
            </c:spPr>
          </c:dPt>
          <c:dPt>
            <c:idx val="2"/>
            <c:invertIfNegative val="0"/>
            <c:spPr>
              <a:solidFill>
                <a:srgbClr val="FFFFCC"/>
              </a:solidFill>
              <a:ln w="12700">
                <a:solidFill>
                  <a:srgbClr val="000000"/>
                </a:solidFill>
              </a:ln>
            </c:spPr>
          </c:dPt>
          <c:dPt>
            <c:idx val="3"/>
            <c:invertIfNegative val="0"/>
            <c:spPr>
              <a:solidFill>
                <a:srgbClr val="CCFFFF"/>
              </a:solidFill>
              <a:ln w="12700">
                <a:solidFill>
                  <a:srgbClr val="000000"/>
                </a:solidFill>
              </a:ln>
            </c:spPr>
          </c:dPt>
          <c:dPt>
            <c:idx val="4"/>
            <c:invertIfNegative val="0"/>
            <c:spPr>
              <a:solidFill>
                <a:srgbClr val="660066"/>
              </a:solidFill>
              <a:ln w="12700">
                <a:solidFill>
                  <a:srgbClr val="000000"/>
                </a:solidFill>
              </a:ln>
            </c:spPr>
          </c:dPt>
          <c:dLbls>
            <c:dLbl>
              <c:idx val="0"/>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rtl="1">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val>
            <c:numRef>
              <c:f>('Bilan Classe'!$E$27,'Bilan Classe'!$G$27,'Bilan Classe'!$I$27,'Bilan Classe'!$K$27,'Bilan Classe'!$M$27)</c:f>
              <c:numCache>
                <c:ptCount val="5"/>
                <c:pt idx="0">
                  <c:v>0</c:v>
                </c:pt>
                <c:pt idx="1">
                  <c:v>0</c:v>
                </c:pt>
                <c:pt idx="2">
                  <c:v>0</c:v>
                </c:pt>
                <c:pt idx="3">
                  <c:v>0</c:v>
                </c:pt>
                <c:pt idx="4">
                  <c:v>0</c:v>
                </c:pt>
              </c:numCache>
            </c:numRef>
          </c:val>
        </c:ser>
        <c:axId val="16065626"/>
        <c:axId val="10372907"/>
      </c:barChart>
      <c:lineChart>
        <c:grouping val="standard"/>
        <c:varyColors val="0"/>
        <c:ser>
          <c:idx val="0"/>
          <c:order val="1"/>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Lbls>
            <c:dLbl>
              <c:idx val="0"/>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1"/>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2"/>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3"/>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numFmt formatCode="General" sourceLinked="1"/>
            <c:txPr>
              <a:bodyPr vert="horz" rot="0" anchor="ctr"/>
              <a:lstStyle/>
              <a:p>
                <a:pPr algn="ctr" rtl="1">
                  <a:defRPr lang="en-US" cap="none" sz="800" b="1" i="0" u="none" baseline="0">
                    <a:solidFill>
                      <a:srgbClr val="000000"/>
                    </a:solidFill>
                    <a:latin typeface="Arial"/>
                    <a:ea typeface="Arial"/>
                    <a:cs typeface="Arial"/>
                  </a:defRPr>
                </a:pPr>
              </a:p>
            </c:txPr>
            <c:showLegendKey val="0"/>
            <c:showVal val="1"/>
            <c:showBubbleSize val="0"/>
            <c:showCatName val="0"/>
            <c:showSerName val="0"/>
            <c:showLeaderLines val="1"/>
            <c:showPercent val="0"/>
          </c:dLbls>
          <c:val>
            <c:numRef>
              <c:f>('Bilan Classe'!$E$33,'Bilan Classe'!$G$33,'Bilan Classe'!$I$33,'Bilan Classe'!$K$33,'Bilan Classe'!$M$33)</c:f>
              <c:numCache>
                <c:ptCount val="5"/>
                <c:pt idx="0">
                  <c:v>0</c:v>
                </c:pt>
                <c:pt idx="1">
                  <c:v>0</c:v>
                </c:pt>
                <c:pt idx="2">
                  <c:v>0</c:v>
                </c:pt>
                <c:pt idx="3">
                  <c:v>0</c:v>
                </c:pt>
                <c:pt idx="4">
                  <c:v>0</c:v>
                </c:pt>
              </c:numCache>
            </c:numRef>
          </c:val>
          <c:smooth val="0"/>
        </c:ser>
        <c:axId val="26247300"/>
        <c:axId val="34899109"/>
      </c:lineChart>
      <c:catAx>
        <c:axId val="16065626"/>
        <c:scaling>
          <c:orientation val="minMax"/>
        </c:scaling>
        <c:axPos val="b"/>
        <c:delete val="0"/>
        <c:numFmt formatCode="General" sourceLinked="1"/>
        <c:majorTickMark val="cross"/>
        <c:minorTickMark val="none"/>
        <c:tickLblPos val="nextTo"/>
        <c:spPr>
          <a:ln w="3175">
            <a:solidFill>
              <a:srgbClr val="000000"/>
            </a:solidFill>
          </a:ln>
        </c:spPr>
        <c:crossAx val="10372907"/>
        <c:crosses val="autoZero"/>
        <c:auto val="0"/>
        <c:lblOffset val="100"/>
        <c:tickLblSkip val="1"/>
        <c:noMultiLvlLbl val="0"/>
      </c:catAx>
      <c:valAx>
        <c:axId val="10372907"/>
        <c:scaling>
          <c:orientation val="minMax"/>
        </c:scaling>
        <c:axPos val="l"/>
        <c:delete val="0"/>
        <c:numFmt formatCode="General" sourceLinked="1"/>
        <c:majorTickMark val="cross"/>
        <c:minorTickMark val="none"/>
        <c:tickLblPos val="nextTo"/>
        <c:spPr>
          <a:ln w="3175">
            <a:solidFill>
              <a:srgbClr val="000000"/>
            </a:solidFill>
          </a:ln>
        </c:spPr>
        <c:crossAx val="16065626"/>
        <c:crossesAt val="1"/>
        <c:crossBetween val="between"/>
        <c:dispUnits/>
      </c:valAx>
      <c:catAx>
        <c:axId val="26247300"/>
        <c:scaling>
          <c:orientation val="minMax"/>
        </c:scaling>
        <c:axPos val="b"/>
        <c:delete val="1"/>
        <c:majorTickMark val="out"/>
        <c:minorTickMark val="none"/>
        <c:tickLblPos val="none"/>
        <c:crossAx val="34899109"/>
        <c:crosses val="autoZero"/>
        <c:auto val="0"/>
        <c:lblOffset val="100"/>
        <c:tickLblSkip val="1"/>
        <c:noMultiLvlLbl val="0"/>
      </c:catAx>
      <c:valAx>
        <c:axId val="34899109"/>
        <c:scaling>
          <c:orientation val="minMax"/>
        </c:scaling>
        <c:axPos val="l"/>
        <c:delete val="1"/>
        <c:majorTickMark val="out"/>
        <c:minorTickMark val="none"/>
        <c:tickLblPos val="none"/>
        <c:crossAx val="2624730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25"/>
          <c:y val="0.056"/>
          <c:w val="0.9455"/>
          <c:h val="0.888"/>
        </c:manualLayout>
      </c:layout>
      <c:barChart>
        <c:barDir val="col"/>
        <c:grouping val="clustered"/>
        <c:varyColors val="1"/>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dPt>
            <c:idx val="1"/>
            <c:invertIfNegative val="0"/>
            <c:spPr>
              <a:solidFill>
                <a:srgbClr val="993366"/>
              </a:solidFill>
              <a:ln w="12700">
                <a:solidFill>
                  <a:srgbClr val="000000"/>
                </a:solidFill>
              </a:ln>
            </c:spPr>
          </c:dPt>
          <c:dPt>
            <c:idx val="2"/>
            <c:invertIfNegative val="0"/>
            <c:spPr>
              <a:solidFill>
                <a:srgbClr val="FFFFCC"/>
              </a:solidFill>
              <a:ln w="12700">
                <a:solidFill>
                  <a:srgbClr val="000000"/>
                </a:solidFill>
              </a:ln>
            </c:spPr>
          </c:dPt>
          <c:dPt>
            <c:idx val="3"/>
            <c:invertIfNegative val="0"/>
            <c:spPr>
              <a:solidFill>
                <a:srgbClr val="CCFFFF"/>
              </a:solidFill>
              <a:ln w="12700">
                <a:solidFill>
                  <a:srgbClr val="000000"/>
                </a:solidFill>
              </a:ln>
            </c:spPr>
          </c:dPt>
          <c:dPt>
            <c:idx val="4"/>
            <c:invertIfNegative val="0"/>
            <c:spPr>
              <a:solidFill>
                <a:srgbClr val="660066"/>
              </a:solidFill>
              <a:ln w="12700">
                <a:solidFill>
                  <a:srgbClr val="000000"/>
                </a:solidFill>
              </a:ln>
            </c:spPr>
          </c:dPt>
          <c:dLbls>
            <c:dLbl>
              <c:idx val="0"/>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rtl="1">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val>
            <c:numRef>
              <c:f>('Bilan Classe'!$E$28,'Bilan Classe'!$G$28,'Bilan Classe'!$I$28,'Bilan Classe'!$K$28,'Bilan Classe'!$M$28)</c:f>
              <c:numCache>
                <c:ptCount val="5"/>
                <c:pt idx="0">
                  <c:v>0</c:v>
                </c:pt>
                <c:pt idx="1">
                  <c:v>0</c:v>
                </c:pt>
                <c:pt idx="2">
                  <c:v>0</c:v>
                </c:pt>
                <c:pt idx="3">
                  <c:v>0</c:v>
                </c:pt>
                <c:pt idx="4">
                  <c:v>0</c:v>
                </c:pt>
              </c:numCache>
            </c:numRef>
          </c:val>
        </c:ser>
        <c:axId val="45656526"/>
        <c:axId val="8255551"/>
      </c:barChart>
      <c:lineChart>
        <c:grouping val="standard"/>
        <c:varyColors val="0"/>
        <c:ser>
          <c:idx val="0"/>
          <c:order val="1"/>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Lbls>
            <c:dLbl>
              <c:idx val="0"/>
              <c:layout>
                <c:manualLayout>
                  <c:x val="0"/>
                  <c:y val="0"/>
                </c:manualLayout>
              </c:layout>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rtl="1">
                  <a:defRPr lang="en-US" cap="none" sz="800" b="1" i="0" u="none" baseline="0">
                    <a:solidFill>
                      <a:srgbClr val="000000"/>
                    </a:solidFill>
                    <a:latin typeface="Arial"/>
                    <a:ea typeface="Arial"/>
                    <a:cs typeface="Arial"/>
                  </a:defRPr>
                </a:pPr>
              </a:p>
            </c:txPr>
            <c:showLegendKey val="0"/>
            <c:showVal val="1"/>
            <c:showBubbleSize val="0"/>
            <c:showCatName val="0"/>
            <c:showSerName val="0"/>
            <c:showLeaderLines val="1"/>
            <c:showPercent val="0"/>
          </c:dLbls>
          <c:val>
            <c:numRef>
              <c:f>('Bilan Classe'!$E$33,'Bilan Classe'!$G$33,'Bilan Classe'!$I$33,'Bilan Classe'!$K$33,'Bilan Classe'!$M$33)</c:f>
              <c:numCache>
                <c:ptCount val="5"/>
                <c:pt idx="0">
                  <c:v>0</c:v>
                </c:pt>
                <c:pt idx="1">
                  <c:v>0</c:v>
                </c:pt>
                <c:pt idx="2">
                  <c:v>0</c:v>
                </c:pt>
                <c:pt idx="3">
                  <c:v>0</c:v>
                </c:pt>
                <c:pt idx="4">
                  <c:v>0</c:v>
                </c:pt>
              </c:numCache>
            </c:numRef>
          </c:val>
          <c:smooth val="0"/>
        </c:ser>
        <c:axId val="7191096"/>
        <c:axId val="64719865"/>
      </c:lineChart>
      <c:catAx>
        <c:axId val="45656526"/>
        <c:scaling>
          <c:orientation val="minMax"/>
        </c:scaling>
        <c:axPos val="b"/>
        <c:delete val="0"/>
        <c:numFmt formatCode="General" sourceLinked="1"/>
        <c:majorTickMark val="cross"/>
        <c:minorTickMark val="none"/>
        <c:tickLblPos val="nextTo"/>
        <c:spPr>
          <a:ln w="3175">
            <a:solidFill>
              <a:srgbClr val="000000"/>
            </a:solidFill>
          </a:ln>
        </c:spPr>
        <c:crossAx val="8255551"/>
        <c:crosses val="autoZero"/>
        <c:auto val="0"/>
        <c:lblOffset val="100"/>
        <c:tickLblSkip val="1"/>
        <c:noMultiLvlLbl val="0"/>
      </c:catAx>
      <c:valAx>
        <c:axId val="8255551"/>
        <c:scaling>
          <c:orientation val="minMax"/>
        </c:scaling>
        <c:axPos val="l"/>
        <c:delete val="0"/>
        <c:numFmt formatCode="General" sourceLinked="1"/>
        <c:majorTickMark val="cross"/>
        <c:minorTickMark val="none"/>
        <c:tickLblPos val="nextTo"/>
        <c:spPr>
          <a:ln w="3175">
            <a:solidFill>
              <a:srgbClr val="000000"/>
            </a:solidFill>
          </a:ln>
        </c:spPr>
        <c:crossAx val="45656526"/>
        <c:crossesAt val="1"/>
        <c:crossBetween val="between"/>
        <c:dispUnits/>
      </c:valAx>
      <c:catAx>
        <c:axId val="7191096"/>
        <c:scaling>
          <c:orientation val="minMax"/>
        </c:scaling>
        <c:axPos val="b"/>
        <c:delete val="1"/>
        <c:majorTickMark val="out"/>
        <c:minorTickMark val="none"/>
        <c:tickLblPos val="none"/>
        <c:crossAx val="64719865"/>
        <c:crosses val="autoZero"/>
        <c:auto val="0"/>
        <c:lblOffset val="100"/>
        <c:tickLblSkip val="1"/>
        <c:noMultiLvlLbl val="0"/>
      </c:catAx>
      <c:valAx>
        <c:axId val="64719865"/>
        <c:scaling>
          <c:orientation val="minMax"/>
        </c:scaling>
        <c:axPos val="l"/>
        <c:delete val="1"/>
        <c:majorTickMark val="out"/>
        <c:minorTickMark val="none"/>
        <c:tickLblPos val="none"/>
        <c:crossAx val="719109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25"/>
          <c:y val="0.056"/>
          <c:w val="0.9455"/>
          <c:h val="0.888"/>
        </c:manualLayout>
      </c:layout>
      <c:barChart>
        <c:barDir val="col"/>
        <c:grouping val="clustered"/>
        <c:varyColors val="1"/>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dPt>
            <c:idx val="1"/>
            <c:invertIfNegative val="0"/>
            <c:spPr>
              <a:solidFill>
                <a:srgbClr val="993366"/>
              </a:solidFill>
              <a:ln w="12700">
                <a:solidFill>
                  <a:srgbClr val="000000"/>
                </a:solidFill>
              </a:ln>
            </c:spPr>
          </c:dPt>
          <c:dPt>
            <c:idx val="2"/>
            <c:invertIfNegative val="0"/>
            <c:spPr>
              <a:solidFill>
                <a:srgbClr val="FFFFCC"/>
              </a:solidFill>
              <a:ln w="12700">
                <a:solidFill>
                  <a:srgbClr val="000000"/>
                </a:solidFill>
              </a:ln>
            </c:spPr>
          </c:dPt>
          <c:dPt>
            <c:idx val="3"/>
            <c:invertIfNegative val="0"/>
            <c:spPr>
              <a:solidFill>
                <a:srgbClr val="CCFFFF"/>
              </a:solidFill>
              <a:ln w="12700">
                <a:solidFill>
                  <a:srgbClr val="000000"/>
                </a:solidFill>
              </a:ln>
            </c:spPr>
          </c:dPt>
          <c:dPt>
            <c:idx val="4"/>
            <c:invertIfNegative val="0"/>
            <c:spPr>
              <a:solidFill>
                <a:srgbClr val="660066"/>
              </a:solidFill>
              <a:ln w="12700">
                <a:solidFill>
                  <a:srgbClr val="000000"/>
                </a:solidFill>
              </a:ln>
            </c:spPr>
          </c:dPt>
          <c:dLbls>
            <c:dLbl>
              <c:idx val="0"/>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rtl="1">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val>
            <c:numRef>
              <c:f>('Bilan Classe'!$E$29,'Bilan Classe'!$G$29,'Bilan Classe'!$I$29,'Bilan Classe'!$K$29,'Bilan Classe'!$M$29)</c:f>
              <c:numCache>
                <c:ptCount val="5"/>
                <c:pt idx="0">
                  <c:v>0</c:v>
                </c:pt>
                <c:pt idx="1">
                  <c:v>0</c:v>
                </c:pt>
                <c:pt idx="2">
                  <c:v>0</c:v>
                </c:pt>
                <c:pt idx="3">
                  <c:v>0</c:v>
                </c:pt>
                <c:pt idx="4">
                  <c:v>0</c:v>
                </c:pt>
              </c:numCache>
            </c:numRef>
          </c:val>
        </c:ser>
        <c:axId val="45607874"/>
        <c:axId val="7817683"/>
      </c:barChart>
      <c:lineChart>
        <c:grouping val="standard"/>
        <c:varyColors val="0"/>
        <c:ser>
          <c:idx val="0"/>
          <c:order val="1"/>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Lbls>
            <c:dLbl>
              <c:idx val="0"/>
              <c:layout>
                <c:manualLayout>
                  <c:x val="0"/>
                  <c:y val="0"/>
                </c:manualLayout>
              </c:layout>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rtl="1">
                  <a:defRPr lang="en-US" cap="none" sz="800" b="1" i="0" u="none" baseline="0">
                    <a:solidFill>
                      <a:srgbClr val="000000"/>
                    </a:solidFill>
                    <a:latin typeface="Arial"/>
                    <a:ea typeface="Arial"/>
                    <a:cs typeface="Arial"/>
                  </a:defRPr>
                </a:pPr>
              </a:p>
            </c:txPr>
            <c:showLegendKey val="0"/>
            <c:showVal val="1"/>
            <c:showBubbleSize val="0"/>
            <c:showCatName val="0"/>
            <c:showSerName val="0"/>
            <c:showLeaderLines val="1"/>
            <c:showPercent val="0"/>
          </c:dLbls>
          <c:val>
            <c:numRef>
              <c:f>('Bilan Classe'!$E$33,'Bilan Classe'!$G$33,'Bilan Classe'!$I$33,'Bilan Classe'!$K$33,'Bilan Classe'!$M$33)</c:f>
              <c:numCache>
                <c:ptCount val="5"/>
                <c:pt idx="0">
                  <c:v>0</c:v>
                </c:pt>
                <c:pt idx="1">
                  <c:v>0</c:v>
                </c:pt>
                <c:pt idx="2">
                  <c:v>0</c:v>
                </c:pt>
                <c:pt idx="3">
                  <c:v>0</c:v>
                </c:pt>
                <c:pt idx="4">
                  <c:v>0</c:v>
                </c:pt>
              </c:numCache>
            </c:numRef>
          </c:val>
          <c:smooth val="0"/>
        </c:ser>
        <c:axId val="3250284"/>
        <c:axId val="29252557"/>
      </c:lineChart>
      <c:catAx>
        <c:axId val="45607874"/>
        <c:scaling>
          <c:orientation val="minMax"/>
        </c:scaling>
        <c:axPos val="b"/>
        <c:delete val="0"/>
        <c:numFmt formatCode="General" sourceLinked="1"/>
        <c:majorTickMark val="cross"/>
        <c:minorTickMark val="none"/>
        <c:tickLblPos val="nextTo"/>
        <c:spPr>
          <a:ln w="3175">
            <a:solidFill>
              <a:srgbClr val="000000"/>
            </a:solidFill>
          </a:ln>
        </c:spPr>
        <c:crossAx val="7817683"/>
        <c:crosses val="autoZero"/>
        <c:auto val="0"/>
        <c:lblOffset val="100"/>
        <c:tickLblSkip val="1"/>
        <c:noMultiLvlLbl val="0"/>
      </c:catAx>
      <c:valAx>
        <c:axId val="7817683"/>
        <c:scaling>
          <c:orientation val="minMax"/>
        </c:scaling>
        <c:axPos val="l"/>
        <c:delete val="0"/>
        <c:numFmt formatCode="General" sourceLinked="1"/>
        <c:majorTickMark val="cross"/>
        <c:minorTickMark val="none"/>
        <c:tickLblPos val="nextTo"/>
        <c:spPr>
          <a:ln w="3175">
            <a:solidFill>
              <a:srgbClr val="000000"/>
            </a:solidFill>
          </a:ln>
        </c:spPr>
        <c:crossAx val="45607874"/>
        <c:crossesAt val="1"/>
        <c:crossBetween val="between"/>
        <c:dispUnits/>
      </c:valAx>
      <c:catAx>
        <c:axId val="3250284"/>
        <c:scaling>
          <c:orientation val="minMax"/>
        </c:scaling>
        <c:axPos val="b"/>
        <c:delete val="1"/>
        <c:majorTickMark val="out"/>
        <c:minorTickMark val="none"/>
        <c:tickLblPos val="none"/>
        <c:crossAx val="29252557"/>
        <c:crosses val="autoZero"/>
        <c:auto val="0"/>
        <c:lblOffset val="100"/>
        <c:tickLblSkip val="1"/>
        <c:noMultiLvlLbl val="0"/>
      </c:catAx>
      <c:valAx>
        <c:axId val="29252557"/>
        <c:scaling>
          <c:orientation val="minMax"/>
        </c:scaling>
        <c:axPos val="l"/>
        <c:delete val="1"/>
        <c:majorTickMark val="out"/>
        <c:minorTickMark val="none"/>
        <c:tickLblPos val="none"/>
        <c:crossAx val="325028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25"/>
          <c:y val="0.05575"/>
          <c:w val="0.9455"/>
          <c:h val="0.8885"/>
        </c:manualLayout>
      </c:layout>
      <c:barChart>
        <c:barDir val="col"/>
        <c:grouping val="clustered"/>
        <c:varyColors val="1"/>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dPt>
            <c:idx val="1"/>
            <c:invertIfNegative val="0"/>
            <c:spPr>
              <a:solidFill>
                <a:srgbClr val="993366"/>
              </a:solidFill>
              <a:ln w="12700">
                <a:solidFill>
                  <a:srgbClr val="000000"/>
                </a:solidFill>
              </a:ln>
            </c:spPr>
          </c:dPt>
          <c:dPt>
            <c:idx val="2"/>
            <c:invertIfNegative val="0"/>
            <c:spPr>
              <a:solidFill>
                <a:srgbClr val="FFFFCC"/>
              </a:solidFill>
              <a:ln w="12700">
                <a:solidFill>
                  <a:srgbClr val="000000"/>
                </a:solidFill>
              </a:ln>
            </c:spPr>
          </c:dPt>
          <c:dPt>
            <c:idx val="3"/>
            <c:invertIfNegative val="0"/>
            <c:spPr>
              <a:solidFill>
                <a:srgbClr val="CCFFFF"/>
              </a:solidFill>
              <a:ln w="12700">
                <a:solidFill>
                  <a:srgbClr val="000000"/>
                </a:solidFill>
              </a:ln>
            </c:spPr>
          </c:dPt>
          <c:dPt>
            <c:idx val="4"/>
            <c:invertIfNegative val="0"/>
            <c:spPr>
              <a:solidFill>
                <a:srgbClr val="660066"/>
              </a:solidFill>
              <a:ln w="12700">
                <a:solidFill>
                  <a:srgbClr val="000000"/>
                </a:solidFill>
              </a:ln>
            </c:spPr>
          </c:dPt>
          <c:dLbls>
            <c:dLbl>
              <c:idx val="0"/>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rtl="1">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val>
            <c:numRef>
              <c:f>('Bilan Classe'!$E$30,'Bilan Classe'!$G$30,'Bilan Classe'!$I$30,'Bilan Classe'!$K$30,'Bilan Classe'!$M$30)</c:f>
              <c:numCache>
                <c:ptCount val="5"/>
                <c:pt idx="0">
                  <c:v>0</c:v>
                </c:pt>
                <c:pt idx="1">
                  <c:v>0</c:v>
                </c:pt>
                <c:pt idx="2">
                  <c:v>0</c:v>
                </c:pt>
                <c:pt idx="3">
                  <c:v>0</c:v>
                </c:pt>
                <c:pt idx="4">
                  <c:v>0</c:v>
                </c:pt>
              </c:numCache>
            </c:numRef>
          </c:val>
        </c:ser>
        <c:axId val="61946422"/>
        <c:axId val="20646887"/>
      </c:barChart>
      <c:lineChart>
        <c:grouping val="standard"/>
        <c:varyColors val="0"/>
        <c:ser>
          <c:idx val="0"/>
          <c:order val="1"/>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Lbls>
            <c:dLbl>
              <c:idx val="0"/>
              <c:layout>
                <c:manualLayout>
                  <c:x val="0"/>
                  <c:y val="0"/>
                </c:manualLayout>
              </c:layout>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rtl="1">
                  <a:defRPr lang="en-US" cap="none" sz="800" b="1" i="0" u="none" baseline="0">
                    <a:solidFill>
                      <a:srgbClr val="000000"/>
                    </a:solidFill>
                    <a:latin typeface="Arial"/>
                    <a:ea typeface="Arial"/>
                    <a:cs typeface="Arial"/>
                  </a:defRPr>
                </a:pPr>
              </a:p>
            </c:txPr>
            <c:showLegendKey val="0"/>
            <c:showVal val="1"/>
            <c:showBubbleSize val="0"/>
            <c:showCatName val="0"/>
            <c:showSerName val="0"/>
            <c:showLeaderLines val="1"/>
            <c:showPercent val="0"/>
          </c:dLbls>
          <c:val>
            <c:numRef>
              <c:f>('Bilan Classe'!$E$33,'Bilan Classe'!$G$33,'Bilan Classe'!$I$33,'Bilan Classe'!$K$33,'Bilan Classe'!$M$33)</c:f>
              <c:numCache>
                <c:ptCount val="5"/>
                <c:pt idx="0">
                  <c:v>0</c:v>
                </c:pt>
                <c:pt idx="1">
                  <c:v>0</c:v>
                </c:pt>
                <c:pt idx="2">
                  <c:v>0</c:v>
                </c:pt>
                <c:pt idx="3">
                  <c:v>0</c:v>
                </c:pt>
                <c:pt idx="4">
                  <c:v>0</c:v>
                </c:pt>
              </c:numCache>
            </c:numRef>
          </c:val>
          <c:smooth val="0"/>
        </c:ser>
        <c:axId val="51604256"/>
        <c:axId val="61785121"/>
      </c:lineChart>
      <c:catAx>
        <c:axId val="61946422"/>
        <c:scaling>
          <c:orientation val="minMax"/>
        </c:scaling>
        <c:axPos val="b"/>
        <c:delete val="0"/>
        <c:numFmt formatCode="General" sourceLinked="1"/>
        <c:majorTickMark val="cross"/>
        <c:minorTickMark val="none"/>
        <c:tickLblPos val="nextTo"/>
        <c:spPr>
          <a:ln w="3175">
            <a:solidFill>
              <a:srgbClr val="000000"/>
            </a:solidFill>
          </a:ln>
        </c:spPr>
        <c:crossAx val="20646887"/>
        <c:crosses val="autoZero"/>
        <c:auto val="0"/>
        <c:lblOffset val="100"/>
        <c:tickLblSkip val="1"/>
        <c:noMultiLvlLbl val="0"/>
      </c:catAx>
      <c:valAx>
        <c:axId val="20646887"/>
        <c:scaling>
          <c:orientation val="minMax"/>
        </c:scaling>
        <c:axPos val="l"/>
        <c:delete val="0"/>
        <c:numFmt formatCode="General" sourceLinked="1"/>
        <c:majorTickMark val="cross"/>
        <c:minorTickMark val="none"/>
        <c:tickLblPos val="nextTo"/>
        <c:spPr>
          <a:ln w="3175">
            <a:solidFill>
              <a:srgbClr val="000000"/>
            </a:solidFill>
          </a:ln>
        </c:spPr>
        <c:crossAx val="61946422"/>
        <c:crossesAt val="1"/>
        <c:crossBetween val="between"/>
        <c:dispUnits/>
      </c:valAx>
      <c:catAx>
        <c:axId val="51604256"/>
        <c:scaling>
          <c:orientation val="minMax"/>
        </c:scaling>
        <c:axPos val="b"/>
        <c:delete val="1"/>
        <c:majorTickMark val="out"/>
        <c:minorTickMark val="none"/>
        <c:tickLblPos val="none"/>
        <c:crossAx val="61785121"/>
        <c:crosses val="autoZero"/>
        <c:auto val="0"/>
        <c:lblOffset val="100"/>
        <c:tickLblSkip val="1"/>
        <c:noMultiLvlLbl val="0"/>
      </c:catAx>
      <c:valAx>
        <c:axId val="61785121"/>
        <c:scaling>
          <c:orientation val="minMax"/>
        </c:scaling>
        <c:axPos val="l"/>
        <c:delete val="1"/>
        <c:majorTickMark val="out"/>
        <c:minorTickMark val="none"/>
        <c:tickLblPos val="none"/>
        <c:crossAx val="5160425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25"/>
          <c:y val="0.05575"/>
          <c:w val="0.9455"/>
          <c:h val="0.8885"/>
        </c:manualLayout>
      </c:layout>
      <c:barChart>
        <c:barDir val="col"/>
        <c:grouping val="clustered"/>
        <c:varyColors val="1"/>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dPt>
            <c:idx val="1"/>
            <c:invertIfNegative val="0"/>
            <c:spPr>
              <a:solidFill>
                <a:srgbClr val="993366"/>
              </a:solidFill>
              <a:ln w="12700">
                <a:solidFill>
                  <a:srgbClr val="000000"/>
                </a:solidFill>
              </a:ln>
            </c:spPr>
          </c:dPt>
          <c:dPt>
            <c:idx val="2"/>
            <c:invertIfNegative val="0"/>
            <c:spPr>
              <a:solidFill>
                <a:srgbClr val="FFFFCC"/>
              </a:solidFill>
              <a:ln w="12700">
                <a:solidFill>
                  <a:srgbClr val="000000"/>
                </a:solidFill>
              </a:ln>
            </c:spPr>
          </c:dPt>
          <c:dPt>
            <c:idx val="3"/>
            <c:invertIfNegative val="0"/>
            <c:spPr>
              <a:solidFill>
                <a:srgbClr val="CCFFFF"/>
              </a:solidFill>
              <a:ln w="12700">
                <a:solidFill>
                  <a:srgbClr val="000000"/>
                </a:solidFill>
              </a:ln>
            </c:spPr>
          </c:dPt>
          <c:dPt>
            <c:idx val="4"/>
            <c:invertIfNegative val="0"/>
            <c:spPr>
              <a:solidFill>
                <a:srgbClr val="660066"/>
              </a:solidFill>
              <a:ln w="12700">
                <a:solidFill>
                  <a:srgbClr val="000000"/>
                </a:solidFill>
              </a:ln>
            </c:spPr>
          </c:dPt>
          <c:dLbls>
            <c:dLbl>
              <c:idx val="0"/>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rtl="1">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val>
            <c:numRef>
              <c:f>('Bilan Classe'!$E$31,'Bilan Classe'!$G$31,'Bilan Classe'!$I$31,'Bilan Classe'!$K$31,'Bilan Classe'!$M$31)</c:f>
              <c:numCache>
                <c:ptCount val="5"/>
                <c:pt idx="0">
                  <c:v>0</c:v>
                </c:pt>
                <c:pt idx="1">
                  <c:v>0</c:v>
                </c:pt>
                <c:pt idx="2">
                  <c:v>0</c:v>
                </c:pt>
                <c:pt idx="3">
                  <c:v>0</c:v>
                </c:pt>
                <c:pt idx="4">
                  <c:v>0</c:v>
                </c:pt>
              </c:numCache>
            </c:numRef>
          </c:val>
        </c:ser>
        <c:axId val="19195178"/>
        <c:axId val="38538875"/>
      </c:barChart>
      <c:lineChart>
        <c:grouping val="standard"/>
        <c:varyColors val="0"/>
        <c:ser>
          <c:idx val="0"/>
          <c:order val="1"/>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Lbls>
            <c:dLbl>
              <c:idx val="0"/>
              <c:layout>
                <c:manualLayout>
                  <c:x val="0"/>
                  <c:y val="0"/>
                </c:manualLayout>
              </c:layout>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rtl="1">
                  <a:defRPr lang="en-US" cap="none" sz="800" b="1" i="0" u="none" baseline="0">
                    <a:solidFill>
                      <a:srgbClr val="000000"/>
                    </a:solidFill>
                    <a:latin typeface="Arial"/>
                    <a:ea typeface="Arial"/>
                    <a:cs typeface="Arial"/>
                  </a:defRPr>
                </a:pPr>
              </a:p>
            </c:txPr>
            <c:showLegendKey val="0"/>
            <c:showVal val="1"/>
            <c:showBubbleSize val="0"/>
            <c:showCatName val="0"/>
            <c:showSerName val="0"/>
            <c:showLeaderLines val="1"/>
            <c:showPercent val="0"/>
          </c:dLbls>
          <c:val>
            <c:numRef>
              <c:f>('Bilan Classe'!$E$33,'Bilan Classe'!$G$33,'Bilan Classe'!$I$33,'Bilan Classe'!$K$33,'Bilan Classe'!$M$33)</c:f>
              <c:numCache>
                <c:ptCount val="5"/>
                <c:pt idx="0">
                  <c:v>0</c:v>
                </c:pt>
                <c:pt idx="1">
                  <c:v>0</c:v>
                </c:pt>
                <c:pt idx="2">
                  <c:v>0</c:v>
                </c:pt>
                <c:pt idx="3">
                  <c:v>0</c:v>
                </c:pt>
                <c:pt idx="4">
                  <c:v>0</c:v>
                </c:pt>
              </c:numCache>
            </c:numRef>
          </c:val>
          <c:smooth val="0"/>
        </c:ser>
        <c:axId val="11305556"/>
        <c:axId val="34641141"/>
      </c:lineChart>
      <c:catAx>
        <c:axId val="19195178"/>
        <c:scaling>
          <c:orientation val="minMax"/>
        </c:scaling>
        <c:axPos val="b"/>
        <c:delete val="0"/>
        <c:numFmt formatCode="General" sourceLinked="1"/>
        <c:majorTickMark val="cross"/>
        <c:minorTickMark val="none"/>
        <c:tickLblPos val="nextTo"/>
        <c:spPr>
          <a:ln w="3175">
            <a:solidFill>
              <a:srgbClr val="000000"/>
            </a:solidFill>
          </a:ln>
        </c:spPr>
        <c:crossAx val="38538875"/>
        <c:crosses val="autoZero"/>
        <c:auto val="0"/>
        <c:lblOffset val="100"/>
        <c:tickLblSkip val="1"/>
        <c:noMultiLvlLbl val="0"/>
      </c:catAx>
      <c:valAx>
        <c:axId val="38538875"/>
        <c:scaling>
          <c:orientation val="minMax"/>
        </c:scaling>
        <c:axPos val="l"/>
        <c:delete val="0"/>
        <c:numFmt formatCode="General" sourceLinked="1"/>
        <c:majorTickMark val="cross"/>
        <c:minorTickMark val="none"/>
        <c:tickLblPos val="nextTo"/>
        <c:spPr>
          <a:ln w="3175">
            <a:solidFill>
              <a:srgbClr val="000000"/>
            </a:solidFill>
          </a:ln>
        </c:spPr>
        <c:crossAx val="19195178"/>
        <c:crossesAt val="1"/>
        <c:crossBetween val="between"/>
        <c:dispUnits/>
      </c:valAx>
      <c:catAx>
        <c:axId val="11305556"/>
        <c:scaling>
          <c:orientation val="minMax"/>
        </c:scaling>
        <c:axPos val="b"/>
        <c:delete val="1"/>
        <c:majorTickMark val="out"/>
        <c:minorTickMark val="none"/>
        <c:tickLblPos val="none"/>
        <c:crossAx val="34641141"/>
        <c:crosses val="autoZero"/>
        <c:auto val="0"/>
        <c:lblOffset val="100"/>
        <c:tickLblSkip val="1"/>
        <c:noMultiLvlLbl val="0"/>
      </c:catAx>
      <c:valAx>
        <c:axId val="34641141"/>
        <c:scaling>
          <c:orientation val="minMax"/>
        </c:scaling>
        <c:axPos val="l"/>
        <c:delete val="1"/>
        <c:majorTickMark val="out"/>
        <c:minorTickMark val="none"/>
        <c:tickLblPos val="none"/>
        <c:crossAx val="1130555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25"/>
          <c:y val="0.05575"/>
          <c:w val="0.9455"/>
          <c:h val="0.8885"/>
        </c:manualLayout>
      </c:layout>
      <c:barChart>
        <c:barDir val="col"/>
        <c:grouping val="clustered"/>
        <c:varyColors val="1"/>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dPt>
            <c:idx val="1"/>
            <c:invertIfNegative val="0"/>
            <c:spPr>
              <a:solidFill>
                <a:srgbClr val="993366"/>
              </a:solidFill>
              <a:ln w="12700">
                <a:solidFill>
                  <a:srgbClr val="000000"/>
                </a:solidFill>
              </a:ln>
            </c:spPr>
          </c:dPt>
          <c:dPt>
            <c:idx val="2"/>
            <c:invertIfNegative val="0"/>
            <c:spPr>
              <a:solidFill>
                <a:srgbClr val="FFFFCC"/>
              </a:solidFill>
              <a:ln w="12700">
                <a:solidFill>
                  <a:srgbClr val="000000"/>
                </a:solidFill>
              </a:ln>
            </c:spPr>
          </c:dPt>
          <c:dPt>
            <c:idx val="3"/>
            <c:invertIfNegative val="0"/>
            <c:spPr>
              <a:solidFill>
                <a:srgbClr val="CCFFFF"/>
              </a:solidFill>
              <a:ln w="12700">
                <a:solidFill>
                  <a:srgbClr val="000000"/>
                </a:solidFill>
              </a:ln>
            </c:spPr>
          </c:dPt>
          <c:dPt>
            <c:idx val="4"/>
            <c:invertIfNegative val="0"/>
            <c:spPr>
              <a:solidFill>
                <a:srgbClr val="660066"/>
              </a:solidFill>
              <a:ln w="12700">
                <a:solidFill>
                  <a:srgbClr val="000000"/>
                </a:solidFill>
              </a:ln>
            </c:spPr>
          </c:dPt>
          <c:dLbls>
            <c:dLbl>
              <c:idx val="0"/>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rtl="1">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val>
            <c:numRef>
              <c:f>('Bilan Classe'!$E$5,'Bilan Classe'!$G$5,'Bilan Classe'!$I$5,'Bilan Classe'!$K$5,'Bilan Classe'!$M$5)</c:f>
              <c:numCache>
                <c:ptCount val="5"/>
                <c:pt idx="0">
                  <c:v>0</c:v>
                </c:pt>
                <c:pt idx="1">
                  <c:v>0</c:v>
                </c:pt>
                <c:pt idx="2">
                  <c:v>0</c:v>
                </c:pt>
                <c:pt idx="3">
                  <c:v>0</c:v>
                </c:pt>
                <c:pt idx="4">
                  <c:v>0</c:v>
                </c:pt>
              </c:numCache>
            </c:numRef>
          </c:val>
        </c:ser>
        <c:axId val="64780002"/>
        <c:axId val="46149107"/>
      </c:barChart>
      <c:lineChart>
        <c:grouping val="standard"/>
        <c:varyColors val="0"/>
        <c:ser>
          <c:idx val="0"/>
          <c:order val="1"/>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Lbls>
            <c:dLbl>
              <c:idx val="0"/>
              <c:layout>
                <c:manualLayout>
                  <c:x val="0"/>
                  <c:y val="0"/>
                </c:manualLayout>
              </c:layout>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rtl="1">
                  <a:defRPr lang="en-US" cap="none" sz="800" b="1" i="0" u="none" baseline="0">
                    <a:solidFill>
                      <a:srgbClr val="000000"/>
                    </a:solidFill>
                    <a:latin typeface="Arial"/>
                    <a:ea typeface="Arial"/>
                    <a:cs typeface="Arial"/>
                  </a:defRPr>
                </a:pPr>
              </a:p>
            </c:txPr>
            <c:showLegendKey val="0"/>
            <c:showVal val="1"/>
            <c:showBubbleSize val="0"/>
            <c:showCatName val="0"/>
            <c:showSerName val="0"/>
            <c:showLeaderLines val="1"/>
            <c:showPercent val="0"/>
          </c:dLbls>
          <c:val>
            <c:numRef>
              <c:f>('Bilan Classe'!$E$33,'Bilan Classe'!$G$33,'Bilan Classe'!$I$33,'Bilan Classe'!$K$33,'Bilan Classe'!$M$33)</c:f>
              <c:numCache>
                <c:ptCount val="5"/>
                <c:pt idx="0">
                  <c:v>0</c:v>
                </c:pt>
                <c:pt idx="1">
                  <c:v>0</c:v>
                </c:pt>
                <c:pt idx="2">
                  <c:v>0</c:v>
                </c:pt>
                <c:pt idx="3">
                  <c:v>0</c:v>
                </c:pt>
                <c:pt idx="4">
                  <c:v>0</c:v>
                </c:pt>
              </c:numCache>
            </c:numRef>
          </c:val>
          <c:smooth val="0"/>
        </c:ser>
        <c:axId val="12688780"/>
        <c:axId val="47090157"/>
      </c:lineChart>
      <c:catAx>
        <c:axId val="64780002"/>
        <c:scaling>
          <c:orientation val="minMax"/>
        </c:scaling>
        <c:axPos val="b"/>
        <c:delete val="0"/>
        <c:numFmt formatCode="General" sourceLinked="1"/>
        <c:majorTickMark val="cross"/>
        <c:minorTickMark val="none"/>
        <c:tickLblPos val="nextTo"/>
        <c:spPr>
          <a:ln w="3175">
            <a:solidFill>
              <a:srgbClr val="000000"/>
            </a:solidFill>
          </a:ln>
        </c:spPr>
        <c:crossAx val="46149107"/>
        <c:crosses val="autoZero"/>
        <c:auto val="0"/>
        <c:lblOffset val="100"/>
        <c:tickLblSkip val="1"/>
        <c:noMultiLvlLbl val="0"/>
      </c:catAx>
      <c:valAx>
        <c:axId val="46149107"/>
        <c:scaling>
          <c:orientation val="minMax"/>
        </c:scaling>
        <c:axPos val="l"/>
        <c:delete val="0"/>
        <c:numFmt formatCode="General" sourceLinked="1"/>
        <c:majorTickMark val="cross"/>
        <c:minorTickMark val="none"/>
        <c:tickLblPos val="nextTo"/>
        <c:spPr>
          <a:ln w="3175">
            <a:solidFill>
              <a:srgbClr val="000000"/>
            </a:solidFill>
          </a:ln>
        </c:spPr>
        <c:crossAx val="64780002"/>
        <c:crossesAt val="1"/>
        <c:crossBetween val="between"/>
        <c:dispUnits/>
      </c:valAx>
      <c:catAx>
        <c:axId val="12688780"/>
        <c:scaling>
          <c:orientation val="minMax"/>
        </c:scaling>
        <c:axPos val="b"/>
        <c:delete val="1"/>
        <c:majorTickMark val="out"/>
        <c:minorTickMark val="none"/>
        <c:tickLblPos val="none"/>
        <c:crossAx val="47090157"/>
        <c:crosses val="autoZero"/>
        <c:auto val="0"/>
        <c:lblOffset val="100"/>
        <c:tickLblSkip val="1"/>
        <c:noMultiLvlLbl val="0"/>
      </c:catAx>
      <c:valAx>
        <c:axId val="47090157"/>
        <c:scaling>
          <c:orientation val="minMax"/>
        </c:scaling>
        <c:axPos val="l"/>
        <c:delete val="1"/>
        <c:majorTickMark val="out"/>
        <c:minorTickMark val="none"/>
        <c:tickLblPos val="none"/>
        <c:crossAx val="1268878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25"/>
          <c:y val="0.05575"/>
          <c:w val="0.9455"/>
          <c:h val="0.8885"/>
        </c:manualLayout>
      </c:layout>
      <c:barChart>
        <c:barDir val="col"/>
        <c:grouping val="clustered"/>
        <c:varyColors val="1"/>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dPt>
            <c:idx val="1"/>
            <c:invertIfNegative val="0"/>
            <c:spPr>
              <a:solidFill>
                <a:srgbClr val="993366"/>
              </a:solidFill>
              <a:ln w="12700">
                <a:solidFill>
                  <a:srgbClr val="000000"/>
                </a:solidFill>
              </a:ln>
            </c:spPr>
          </c:dPt>
          <c:dPt>
            <c:idx val="2"/>
            <c:invertIfNegative val="0"/>
            <c:spPr>
              <a:solidFill>
                <a:srgbClr val="FFFFCC"/>
              </a:solidFill>
              <a:ln w="12700">
                <a:solidFill>
                  <a:srgbClr val="000000"/>
                </a:solidFill>
              </a:ln>
            </c:spPr>
          </c:dPt>
          <c:dPt>
            <c:idx val="3"/>
            <c:invertIfNegative val="0"/>
            <c:spPr>
              <a:solidFill>
                <a:srgbClr val="CCFFFF"/>
              </a:solidFill>
              <a:ln w="12700">
                <a:solidFill>
                  <a:srgbClr val="000000"/>
                </a:solidFill>
              </a:ln>
            </c:spPr>
          </c:dPt>
          <c:dPt>
            <c:idx val="4"/>
            <c:invertIfNegative val="0"/>
            <c:spPr>
              <a:solidFill>
                <a:srgbClr val="660066"/>
              </a:solidFill>
              <a:ln w="12700">
                <a:solidFill>
                  <a:srgbClr val="000000"/>
                </a:solidFill>
              </a:ln>
            </c:spPr>
          </c:dPt>
          <c:dLbls>
            <c:dLbl>
              <c:idx val="0"/>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rtl="1">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val>
            <c:numRef>
              <c:f>('Bilan Classe'!$E$32,'Bilan Classe'!$G$32,'Bilan Classe'!$I$32,'Bilan Classe'!$K$32,'Bilan Classe'!$M$32)</c:f>
              <c:numCache>
                <c:ptCount val="5"/>
                <c:pt idx="0">
                  <c:v>0</c:v>
                </c:pt>
                <c:pt idx="1">
                  <c:v>0</c:v>
                </c:pt>
                <c:pt idx="2">
                  <c:v>0</c:v>
                </c:pt>
                <c:pt idx="3">
                  <c:v>0</c:v>
                </c:pt>
                <c:pt idx="4">
                  <c:v>0</c:v>
                </c:pt>
              </c:numCache>
            </c:numRef>
          </c:val>
        </c:ser>
        <c:axId val="43334814"/>
        <c:axId val="54469007"/>
      </c:barChart>
      <c:lineChart>
        <c:grouping val="standard"/>
        <c:varyColors val="0"/>
        <c:ser>
          <c:idx val="0"/>
          <c:order val="1"/>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Lbls>
            <c:dLbl>
              <c:idx val="0"/>
              <c:layout>
                <c:manualLayout>
                  <c:x val="0"/>
                  <c:y val="0"/>
                </c:manualLayout>
              </c:layout>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rtl="1">
                  <a:defRPr lang="en-US" cap="none" sz="800" b="1" i="0" u="none" baseline="0">
                    <a:solidFill>
                      <a:srgbClr val="000000"/>
                    </a:solidFill>
                    <a:latin typeface="Arial"/>
                    <a:ea typeface="Arial"/>
                    <a:cs typeface="Arial"/>
                  </a:defRPr>
                </a:pPr>
              </a:p>
            </c:txPr>
            <c:showLegendKey val="0"/>
            <c:showVal val="1"/>
            <c:showBubbleSize val="0"/>
            <c:showCatName val="0"/>
            <c:showSerName val="0"/>
            <c:showLeaderLines val="1"/>
            <c:showPercent val="0"/>
          </c:dLbls>
          <c:val>
            <c:numRef>
              <c:f>('Bilan Classe'!$E$33,'Bilan Classe'!$G$33,'Bilan Classe'!$I$33,'Bilan Classe'!$K$33,'Bilan Classe'!$M$33)</c:f>
              <c:numCache>
                <c:ptCount val="5"/>
                <c:pt idx="0">
                  <c:v>0</c:v>
                </c:pt>
                <c:pt idx="1">
                  <c:v>0</c:v>
                </c:pt>
                <c:pt idx="2">
                  <c:v>0</c:v>
                </c:pt>
                <c:pt idx="3">
                  <c:v>0</c:v>
                </c:pt>
                <c:pt idx="4">
                  <c:v>0</c:v>
                </c:pt>
              </c:numCache>
            </c:numRef>
          </c:val>
          <c:smooth val="0"/>
        </c:ser>
        <c:axId val="20459016"/>
        <c:axId val="49913417"/>
      </c:lineChart>
      <c:catAx>
        <c:axId val="43334814"/>
        <c:scaling>
          <c:orientation val="minMax"/>
        </c:scaling>
        <c:axPos val="b"/>
        <c:delete val="0"/>
        <c:numFmt formatCode="General" sourceLinked="1"/>
        <c:majorTickMark val="cross"/>
        <c:minorTickMark val="none"/>
        <c:tickLblPos val="nextTo"/>
        <c:spPr>
          <a:ln w="3175">
            <a:solidFill>
              <a:srgbClr val="000000"/>
            </a:solidFill>
          </a:ln>
        </c:spPr>
        <c:crossAx val="54469007"/>
        <c:crosses val="autoZero"/>
        <c:auto val="0"/>
        <c:lblOffset val="100"/>
        <c:tickLblSkip val="1"/>
        <c:noMultiLvlLbl val="0"/>
      </c:catAx>
      <c:valAx>
        <c:axId val="54469007"/>
        <c:scaling>
          <c:orientation val="minMax"/>
        </c:scaling>
        <c:axPos val="l"/>
        <c:delete val="0"/>
        <c:numFmt formatCode="General" sourceLinked="1"/>
        <c:majorTickMark val="cross"/>
        <c:minorTickMark val="none"/>
        <c:tickLblPos val="nextTo"/>
        <c:spPr>
          <a:ln w="3175">
            <a:solidFill>
              <a:srgbClr val="000000"/>
            </a:solidFill>
          </a:ln>
        </c:spPr>
        <c:crossAx val="43334814"/>
        <c:crossesAt val="1"/>
        <c:crossBetween val="between"/>
        <c:dispUnits/>
      </c:valAx>
      <c:catAx>
        <c:axId val="20459016"/>
        <c:scaling>
          <c:orientation val="minMax"/>
        </c:scaling>
        <c:axPos val="b"/>
        <c:delete val="1"/>
        <c:majorTickMark val="out"/>
        <c:minorTickMark val="none"/>
        <c:tickLblPos val="none"/>
        <c:crossAx val="49913417"/>
        <c:crosses val="autoZero"/>
        <c:auto val="0"/>
        <c:lblOffset val="100"/>
        <c:tickLblSkip val="1"/>
        <c:noMultiLvlLbl val="0"/>
      </c:catAx>
      <c:valAx>
        <c:axId val="49913417"/>
        <c:scaling>
          <c:orientation val="minMax"/>
        </c:scaling>
        <c:axPos val="l"/>
        <c:delete val="1"/>
        <c:majorTickMark val="out"/>
        <c:minorTickMark val="none"/>
        <c:tickLblPos val="none"/>
        <c:crossAx val="2045901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25"/>
          <c:y val="0.05575"/>
          <c:w val="0.9455"/>
          <c:h val="0.8885"/>
        </c:manualLayout>
      </c:layout>
      <c:barChart>
        <c:barDir val="col"/>
        <c:grouping val="clustered"/>
        <c:varyColors val="1"/>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dPt>
            <c:idx val="1"/>
            <c:invertIfNegative val="0"/>
            <c:spPr>
              <a:solidFill>
                <a:srgbClr val="993366"/>
              </a:solidFill>
              <a:ln w="12700">
                <a:solidFill>
                  <a:srgbClr val="000000"/>
                </a:solidFill>
              </a:ln>
            </c:spPr>
          </c:dPt>
          <c:dPt>
            <c:idx val="2"/>
            <c:invertIfNegative val="0"/>
            <c:spPr>
              <a:solidFill>
                <a:srgbClr val="FFFFCC"/>
              </a:solidFill>
              <a:ln w="12700">
                <a:solidFill>
                  <a:srgbClr val="000000"/>
                </a:solidFill>
              </a:ln>
            </c:spPr>
          </c:dPt>
          <c:dPt>
            <c:idx val="3"/>
            <c:invertIfNegative val="0"/>
            <c:spPr>
              <a:solidFill>
                <a:srgbClr val="CCFFFF"/>
              </a:solidFill>
              <a:ln w="12700">
                <a:solidFill>
                  <a:srgbClr val="000000"/>
                </a:solidFill>
              </a:ln>
            </c:spPr>
          </c:dPt>
          <c:dPt>
            <c:idx val="4"/>
            <c:invertIfNegative val="0"/>
            <c:spPr>
              <a:solidFill>
                <a:srgbClr val="660066"/>
              </a:solidFill>
              <a:ln w="12700">
                <a:solidFill>
                  <a:srgbClr val="000000"/>
                </a:solidFill>
              </a:ln>
            </c:spPr>
          </c:dPt>
          <c:dLbls>
            <c:dLbl>
              <c:idx val="0"/>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rtl="1">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val>
            <c:numRef>
              <c:f>('Bilan Classe'!$E$6,'Bilan Classe'!$G$6,'Bilan Classe'!$I$6,'Bilan Classe'!$K$6,'Bilan Classe'!$M$6)</c:f>
              <c:numCache>
                <c:ptCount val="5"/>
                <c:pt idx="0">
                  <c:v>0</c:v>
                </c:pt>
                <c:pt idx="1">
                  <c:v>0</c:v>
                </c:pt>
                <c:pt idx="2">
                  <c:v>0</c:v>
                </c:pt>
                <c:pt idx="3">
                  <c:v>0</c:v>
                </c:pt>
                <c:pt idx="4">
                  <c:v>0</c:v>
                </c:pt>
              </c:numCache>
            </c:numRef>
          </c:val>
        </c:ser>
        <c:axId val="21158230"/>
        <c:axId val="56206343"/>
      </c:barChart>
      <c:lineChart>
        <c:grouping val="standard"/>
        <c:varyColors val="0"/>
        <c:ser>
          <c:idx val="0"/>
          <c:order val="1"/>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Lbls>
            <c:dLbl>
              <c:idx val="0"/>
              <c:layout>
                <c:manualLayout>
                  <c:x val="0"/>
                  <c:y val="0"/>
                </c:manualLayout>
              </c:layout>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rtl="1">
                  <a:defRPr lang="en-US" cap="none" sz="800" b="1" i="0" u="none" baseline="0">
                    <a:solidFill>
                      <a:srgbClr val="000000"/>
                    </a:solidFill>
                    <a:latin typeface="Arial"/>
                    <a:ea typeface="Arial"/>
                    <a:cs typeface="Arial"/>
                  </a:defRPr>
                </a:pPr>
              </a:p>
            </c:txPr>
            <c:showLegendKey val="0"/>
            <c:showVal val="1"/>
            <c:showBubbleSize val="0"/>
            <c:showCatName val="0"/>
            <c:showSerName val="0"/>
            <c:showLeaderLines val="1"/>
            <c:showPercent val="0"/>
          </c:dLbls>
          <c:val>
            <c:numRef>
              <c:f>('Bilan Classe'!$E$33,'Bilan Classe'!$G$33,'Bilan Classe'!$I$33,'Bilan Classe'!$K$33,'Bilan Classe'!$M$33)</c:f>
              <c:numCache>
                <c:ptCount val="5"/>
                <c:pt idx="0">
                  <c:v>0</c:v>
                </c:pt>
                <c:pt idx="1">
                  <c:v>0</c:v>
                </c:pt>
                <c:pt idx="2">
                  <c:v>0</c:v>
                </c:pt>
                <c:pt idx="3">
                  <c:v>0</c:v>
                </c:pt>
                <c:pt idx="4">
                  <c:v>0</c:v>
                </c:pt>
              </c:numCache>
            </c:numRef>
          </c:val>
          <c:smooth val="0"/>
        </c:ser>
        <c:axId val="36095040"/>
        <c:axId val="56419905"/>
      </c:lineChart>
      <c:catAx>
        <c:axId val="21158230"/>
        <c:scaling>
          <c:orientation val="minMax"/>
        </c:scaling>
        <c:axPos val="b"/>
        <c:delete val="0"/>
        <c:numFmt formatCode="General" sourceLinked="1"/>
        <c:majorTickMark val="cross"/>
        <c:minorTickMark val="none"/>
        <c:tickLblPos val="nextTo"/>
        <c:spPr>
          <a:ln w="3175">
            <a:solidFill>
              <a:srgbClr val="000000"/>
            </a:solidFill>
          </a:ln>
        </c:spPr>
        <c:crossAx val="56206343"/>
        <c:crosses val="autoZero"/>
        <c:auto val="0"/>
        <c:lblOffset val="100"/>
        <c:tickLblSkip val="1"/>
        <c:noMultiLvlLbl val="0"/>
      </c:catAx>
      <c:valAx>
        <c:axId val="56206343"/>
        <c:scaling>
          <c:orientation val="minMax"/>
        </c:scaling>
        <c:axPos val="l"/>
        <c:delete val="0"/>
        <c:numFmt formatCode="General" sourceLinked="1"/>
        <c:majorTickMark val="cross"/>
        <c:minorTickMark val="none"/>
        <c:tickLblPos val="nextTo"/>
        <c:spPr>
          <a:ln w="3175">
            <a:solidFill>
              <a:srgbClr val="000000"/>
            </a:solidFill>
          </a:ln>
        </c:spPr>
        <c:crossAx val="21158230"/>
        <c:crossesAt val="1"/>
        <c:crossBetween val="between"/>
        <c:dispUnits/>
      </c:valAx>
      <c:catAx>
        <c:axId val="36095040"/>
        <c:scaling>
          <c:orientation val="minMax"/>
        </c:scaling>
        <c:axPos val="b"/>
        <c:delete val="1"/>
        <c:majorTickMark val="out"/>
        <c:minorTickMark val="none"/>
        <c:tickLblPos val="none"/>
        <c:crossAx val="56419905"/>
        <c:crosses val="autoZero"/>
        <c:auto val="0"/>
        <c:lblOffset val="100"/>
        <c:tickLblSkip val="1"/>
        <c:noMultiLvlLbl val="0"/>
      </c:catAx>
      <c:valAx>
        <c:axId val="56419905"/>
        <c:scaling>
          <c:orientation val="minMax"/>
        </c:scaling>
        <c:axPos val="l"/>
        <c:delete val="1"/>
        <c:majorTickMark val="out"/>
        <c:minorTickMark val="none"/>
        <c:tickLblPos val="none"/>
        <c:crossAx val="3609504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25"/>
          <c:y val="0.05575"/>
          <c:w val="0.9455"/>
          <c:h val="0.8885"/>
        </c:manualLayout>
      </c:layout>
      <c:barChart>
        <c:barDir val="col"/>
        <c:grouping val="clustered"/>
        <c:varyColors val="1"/>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dPt>
            <c:idx val="1"/>
            <c:invertIfNegative val="0"/>
            <c:spPr>
              <a:solidFill>
                <a:srgbClr val="993366"/>
              </a:solidFill>
              <a:ln w="12700">
                <a:solidFill>
                  <a:srgbClr val="000000"/>
                </a:solidFill>
              </a:ln>
            </c:spPr>
          </c:dPt>
          <c:dPt>
            <c:idx val="2"/>
            <c:invertIfNegative val="0"/>
            <c:spPr>
              <a:solidFill>
                <a:srgbClr val="FFFFCC"/>
              </a:solidFill>
              <a:ln w="12700">
                <a:solidFill>
                  <a:srgbClr val="000000"/>
                </a:solidFill>
              </a:ln>
            </c:spPr>
          </c:dPt>
          <c:dPt>
            <c:idx val="3"/>
            <c:invertIfNegative val="0"/>
            <c:spPr>
              <a:solidFill>
                <a:srgbClr val="CCFFFF"/>
              </a:solidFill>
              <a:ln w="12700">
                <a:solidFill>
                  <a:srgbClr val="000000"/>
                </a:solidFill>
              </a:ln>
            </c:spPr>
          </c:dPt>
          <c:dPt>
            <c:idx val="4"/>
            <c:invertIfNegative val="0"/>
            <c:spPr>
              <a:solidFill>
                <a:srgbClr val="660066"/>
              </a:solidFill>
              <a:ln w="12700">
                <a:solidFill>
                  <a:srgbClr val="000000"/>
                </a:solidFill>
              </a:ln>
            </c:spPr>
          </c:dPt>
          <c:dLbls>
            <c:dLbl>
              <c:idx val="0"/>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rtl="1">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val>
            <c:numRef>
              <c:f>('Bilan Classe'!$E$7,'Bilan Classe'!$G$7,'Bilan Classe'!$I$7,'Bilan Classe'!$K$7,'Bilan Classe'!$M$7)</c:f>
              <c:numCache>
                <c:ptCount val="5"/>
                <c:pt idx="0">
                  <c:v>0</c:v>
                </c:pt>
                <c:pt idx="1">
                  <c:v>0</c:v>
                </c:pt>
                <c:pt idx="2">
                  <c:v>0</c:v>
                </c:pt>
                <c:pt idx="3">
                  <c:v>0</c:v>
                </c:pt>
                <c:pt idx="4">
                  <c:v>0</c:v>
                </c:pt>
              </c:numCache>
            </c:numRef>
          </c:val>
        </c:ser>
        <c:axId val="38017098"/>
        <c:axId val="6609563"/>
      </c:barChart>
      <c:lineChart>
        <c:grouping val="standard"/>
        <c:varyColors val="0"/>
        <c:ser>
          <c:idx val="0"/>
          <c:order val="1"/>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Lbls>
            <c:dLbl>
              <c:idx val="0"/>
              <c:layout>
                <c:manualLayout>
                  <c:x val="0"/>
                  <c:y val="0"/>
                </c:manualLayout>
              </c:layout>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rtl="1">
                  <a:defRPr lang="en-US" cap="none" sz="800" b="1" i="0" u="none" baseline="0">
                    <a:solidFill>
                      <a:srgbClr val="000000"/>
                    </a:solidFill>
                    <a:latin typeface="Arial"/>
                    <a:ea typeface="Arial"/>
                    <a:cs typeface="Arial"/>
                  </a:defRPr>
                </a:pPr>
              </a:p>
            </c:txPr>
            <c:showLegendKey val="0"/>
            <c:showVal val="1"/>
            <c:showBubbleSize val="0"/>
            <c:showCatName val="0"/>
            <c:showSerName val="0"/>
            <c:showLeaderLines val="1"/>
            <c:showPercent val="0"/>
          </c:dLbls>
          <c:val>
            <c:numRef>
              <c:f>('Bilan Classe'!$E$33,'Bilan Classe'!$G$33,'Bilan Classe'!$I$33,'Bilan Classe'!$K$33,'Bilan Classe'!$M$33)</c:f>
              <c:numCache>
                <c:ptCount val="5"/>
                <c:pt idx="0">
                  <c:v>0</c:v>
                </c:pt>
                <c:pt idx="1">
                  <c:v>0</c:v>
                </c:pt>
                <c:pt idx="2">
                  <c:v>0</c:v>
                </c:pt>
                <c:pt idx="3">
                  <c:v>0</c:v>
                </c:pt>
                <c:pt idx="4">
                  <c:v>0</c:v>
                </c:pt>
              </c:numCache>
            </c:numRef>
          </c:val>
          <c:smooth val="0"/>
        </c:ser>
        <c:axId val="59486068"/>
        <c:axId val="65612565"/>
      </c:lineChart>
      <c:catAx>
        <c:axId val="38017098"/>
        <c:scaling>
          <c:orientation val="minMax"/>
        </c:scaling>
        <c:axPos val="b"/>
        <c:delete val="0"/>
        <c:numFmt formatCode="General" sourceLinked="1"/>
        <c:majorTickMark val="cross"/>
        <c:minorTickMark val="none"/>
        <c:tickLblPos val="nextTo"/>
        <c:spPr>
          <a:ln w="3175">
            <a:solidFill>
              <a:srgbClr val="000000"/>
            </a:solidFill>
          </a:ln>
        </c:spPr>
        <c:crossAx val="6609563"/>
        <c:crosses val="autoZero"/>
        <c:auto val="0"/>
        <c:lblOffset val="100"/>
        <c:tickLblSkip val="1"/>
        <c:noMultiLvlLbl val="0"/>
      </c:catAx>
      <c:valAx>
        <c:axId val="6609563"/>
        <c:scaling>
          <c:orientation val="minMax"/>
        </c:scaling>
        <c:axPos val="l"/>
        <c:delete val="0"/>
        <c:numFmt formatCode="General" sourceLinked="1"/>
        <c:majorTickMark val="cross"/>
        <c:minorTickMark val="none"/>
        <c:tickLblPos val="nextTo"/>
        <c:spPr>
          <a:ln w="3175">
            <a:solidFill>
              <a:srgbClr val="000000"/>
            </a:solidFill>
          </a:ln>
        </c:spPr>
        <c:crossAx val="38017098"/>
        <c:crossesAt val="1"/>
        <c:crossBetween val="between"/>
        <c:dispUnits/>
      </c:valAx>
      <c:catAx>
        <c:axId val="59486068"/>
        <c:scaling>
          <c:orientation val="minMax"/>
        </c:scaling>
        <c:axPos val="b"/>
        <c:delete val="1"/>
        <c:majorTickMark val="out"/>
        <c:minorTickMark val="none"/>
        <c:tickLblPos val="none"/>
        <c:crossAx val="65612565"/>
        <c:crosses val="autoZero"/>
        <c:auto val="0"/>
        <c:lblOffset val="100"/>
        <c:tickLblSkip val="1"/>
        <c:noMultiLvlLbl val="0"/>
      </c:catAx>
      <c:valAx>
        <c:axId val="65612565"/>
        <c:scaling>
          <c:orientation val="minMax"/>
        </c:scaling>
        <c:axPos val="l"/>
        <c:delete val="1"/>
        <c:majorTickMark val="out"/>
        <c:minorTickMark val="none"/>
        <c:tickLblPos val="none"/>
        <c:crossAx val="5948606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25"/>
          <c:y val="0.056"/>
          <c:w val="0.9455"/>
          <c:h val="0.888"/>
        </c:manualLayout>
      </c:layout>
      <c:barChart>
        <c:barDir val="col"/>
        <c:grouping val="clustered"/>
        <c:varyColors val="1"/>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dPt>
            <c:idx val="1"/>
            <c:invertIfNegative val="0"/>
            <c:spPr>
              <a:solidFill>
                <a:srgbClr val="993366"/>
              </a:solidFill>
              <a:ln w="12700">
                <a:solidFill>
                  <a:srgbClr val="000000"/>
                </a:solidFill>
              </a:ln>
            </c:spPr>
          </c:dPt>
          <c:dPt>
            <c:idx val="2"/>
            <c:invertIfNegative val="0"/>
            <c:spPr>
              <a:solidFill>
                <a:srgbClr val="FFFFCC"/>
              </a:solidFill>
              <a:ln w="12700">
                <a:solidFill>
                  <a:srgbClr val="000000"/>
                </a:solidFill>
              </a:ln>
            </c:spPr>
          </c:dPt>
          <c:dPt>
            <c:idx val="3"/>
            <c:invertIfNegative val="0"/>
            <c:spPr>
              <a:solidFill>
                <a:srgbClr val="CCFFFF"/>
              </a:solidFill>
              <a:ln w="12700">
                <a:solidFill>
                  <a:srgbClr val="000000"/>
                </a:solidFill>
              </a:ln>
            </c:spPr>
          </c:dPt>
          <c:dPt>
            <c:idx val="4"/>
            <c:invertIfNegative val="0"/>
            <c:spPr>
              <a:solidFill>
                <a:srgbClr val="660066"/>
              </a:solidFill>
              <a:ln w="12700">
                <a:solidFill>
                  <a:srgbClr val="000000"/>
                </a:solidFill>
              </a:ln>
            </c:spPr>
          </c:dPt>
          <c:dLbls>
            <c:dLbl>
              <c:idx val="0"/>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rtl="1">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val>
            <c:numRef>
              <c:f>('Bilan Classe'!$E$8,'Bilan Classe'!$G$8,'Bilan Classe'!$I$8,'Bilan Classe'!$K$8,'Bilan Classe'!$M$8)</c:f>
              <c:numCache>
                <c:ptCount val="5"/>
                <c:pt idx="0">
                  <c:v>0</c:v>
                </c:pt>
                <c:pt idx="1">
                  <c:v>0</c:v>
                </c:pt>
                <c:pt idx="2">
                  <c:v>0</c:v>
                </c:pt>
                <c:pt idx="3">
                  <c:v>0</c:v>
                </c:pt>
                <c:pt idx="4">
                  <c:v>0</c:v>
                </c:pt>
              </c:numCache>
            </c:numRef>
          </c:val>
        </c:ser>
        <c:axId val="53642174"/>
        <c:axId val="13017519"/>
      </c:barChart>
      <c:lineChart>
        <c:grouping val="standard"/>
        <c:varyColors val="0"/>
        <c:ser>
          <c:idx val="0"/>
          <c:order val="1"/>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Lbls>
            <c:dLbl>
              <c:idx val="0"/>
              <c:layout>
                <c:manualLayout>
                  <c:x val="0"/>
                  <c:y val="0"/>
                </c:manualLayout>
              </c:layout>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rtl="1">
                  <a:defRPr lang="en-US" cap="none" sz="800" b="1" i="0" u="none" baseline="0">
                    <a:solidFill>
                      <a:srgbClr val="000000"/>
                    </a:solidFill>
                    <a:latin typeface="Arial"/>
                    <a:ea typeface="Arial"/>
                    <a:cs typeface="Arial"/>
                  </a:defRPr>
                </a:pPr>
              </a:p>
            </c:txPr>
            <c:showLegendKey val="0"/>
            <c:showVal val="1"/>
            <c:showBubbleSize val="0"/>
            <c:showCatName val="0"/>
            <c:showSerName val="0"/>
            <c:showLeaderLines val="1"/>
            <c:showPercent val="0"/>
          </c:dLbls>
          <c:val>
            <c:numRef>
              <c:f>('Bilan Classe'!$E$33,'Bilan Classe'!$G$33,'Bilan Classe'!$I$33,'Bilan Classe'!$K$33,'Bilan Classe'!$M$33)</c:f>
              <c:numCache>
                <c:ptCount val="5"/>
                <c:pt idx="0">
                  <c:v>0</c:v>
                </c:pt>
                <c:pt idx="1">
                  <c:v>0</c:v>
                </c:pt>
                <c:pt idx="2">
                  <c:v>0</c:v>
                </c:pt>
                <c:pt idx="3">
                  <c:v>0</c:v>
                </c:pt>
                <c:pt idx="4">
                  <c:v>0</c:v>
                </c:pt>
              </c:numCache>
            </c:numRef>
          </c:val>
          <c:smooth val="0"/>
        </c:ser>
        <c:axId val="50048808"/>
        <c:axId val="47786089"/>
      </c:lineChart>
      <c:catAx>
        <c:axId val="53642174"/>
        <c:scaling>
          <c:orientation val="minMax"/>
        </c:scaling>
        <c:axPos val="b"/>
        <c:delete val="0"/>
        <c:numFmt formatCode="General" sourceLinked="1"/>
        <c:majorTickMark val="cross"/>
        <c:minorTickMark val="none"/>
        <c:tickLblPos val="nextTo"/>
        <c:spPr>
          <a:ln w="3175">
            <a:solidFill>
              <a:srgbClr val="000000"/>
            </a:solidFill>
          </a:ln>
        </c:spPr>
        <c:crossAx val="13017519"/>
        <c:crosses val="autoZero"/>
        <c:auto val="0"/>
        <c:lblOffset val="100"/>
        <c:tickLblSkip val="1"/>
        <c:noMultiLvlLbl val="0"/>
      </c:catAx>
      <c:valAx>
        <c:axId val="13017519"/>
        <c:scaling>
          <c:orientation val="minMax"/>
        </c:scaling>
        <c:axPos val="l"/>
        <c:delete val="0"/>
        <c:numFmt formatCode="General" sourceLinked="1"/>
        <c:majorTickMark val="cross"/>
        <c:minorTickMark val="none"/>
        <c:tickLblPos val="nextTo"/>
        <c:spPr>
          <a:ln w="3175">
            <a:solidFill>
              <a:srgbClr val="000000"/>
            </a:solidFill>
          </a:ln>
        </c:spPr>
        <c:crossAx val="53642174"/>
        <c:crossesAt val="1"/>
        <c:crossBetween val="between"/>
        <c:dispUnits/>
      </c:valAx>
      <c:catAx>
        <c:axId val="50048808"/>
        <c:scaling>
          <c:orientation val="minMax"/>
        </c:scaling>
        <c:axPos val="b"/>
        <c:delete val="1"/>
        <c:majorTickMark val="out"/>
        <c:minorTickMark val="none"/>
        <c:tickLblPos val="none"/>
        <c:crossAx val="47786089"/>
        <c:crosses val="autoZero"/>
        <c:auto val="0"/>
        <c:lblOffset val="100"/>
        <c:tickLblSkip val="1"/>
        <c:noMultiLvlLbl val="0"/>
      </c:catAx>
      <c:valAx>
        <c:axId val="47786089"/>
        <c:scaling>
          <c:orientation val="minMax"/>
        </c:scaling>
        <c:axPos val="l"/>
        <c:delete val="1"/>
        <c:majorTickMark val="out"/>
        <c:minorTickMark val="none"/>
        <c:tickLblPos val="none"/>
        <c:crossAx val="5004880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25"/>
          <c:y val="0.056"/>
          <c:w val="0.9455"/>
          <c:h val="0.888"/>
        </c:manualLayout>
      </c:layout>
      <c:barChart>
        <c:barDir val="col"/>
        <c:grouping val="clustered"/>
        <c:varyColors val="1"/>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dPt>
            <c:idx val="1"/>
            <c:invertIfNegative val="0"/>
            <c:spPr>
              <a:solidFill>
                <a:srgbClr val="993366"/>
              </a:solidFill>
              <a:ln w="12700">
                <a:solidFill>
                  <a:srgbClr val="000000"/>
                </a:solidFill>
              </a:ln>
            </c:spPr>
          </c:dPt>
          <c:dPt>
            <c:idx val="2"/>
            <c:invertIfNegative val="0"/>
            <c:spPr>
              <a:solidFill>
                <a:srgbClr val="FFFFCC"/>
              </a:solidFill>
              <a:ln w="12700">
                <a:solidFill>
                  <a:srgbClr val="000000"/>
                </a:solidFill>
              </a:ln>
            </c:spPr>
          </c:dPt>
          <c:dPt>
            <c:idx val="3"/>
            <c:invertIfNegative val="0"/>
            <c:spPr>
              <a:solidFill>
                <a:srgbClr val="CCFFFF"/>
              </a:solidFill>
              <a:ln w="12700">
                <a:solidFill>
                  <a:srgbClr val="000000"/>
                </a:solidFill>
              </a:ln>
            </c:spPr>
          </c:dPt>
          <c:dPt>
            <c:idx val="4"/>
            <c:invertIfNegative val="0"/>
            <c:spPr>
              <a:solidFill>
                <a:srgbClr val="660066"/>
              </a:solidFill>
              <a:ln w="12700">
                <a:solidFill>
                  <a:srgbClr val="000000"/>
                </a:solidFill>
              </a:ln>
            </c:spPr>
          </c:dPt>
          <c:dLbls>
            <c:dLbl>
              <c:idx val="0"/>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rtl="1">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val>
            <c:numRef>
              <c:f>('Bilan Classe'!$E$9,'Bilan Classe'!$G$9,'Bilan Classe'!$I$9,'Bilan Classe'!$K$9,'Bilan Classe'!$M$9)</c:f>
              <c:numCache>
                <c:ptCount val="5"/>
                <c:pt idx="0">
                  <c:v>0</c:v>
                </c:pt>
                <c:pt idx="1">
                  <c:v>0</c:v>
                </c:pt>
                <c:pt idx="2">
                  <c:v>0</c:v>
                </c:pt>
                <c:pt idx="3">
                  <c:v>0</c:v>
                </c:pt>
                <c:pt idx="4">
                  <c:v>0</c:v>
                </c:pt>
              </c:numCache>
            </c:numRef>
          </c:val>
        </c:ser>
        <c:axId val="27421618"/>
        <c:axId val="45467971"/>
      </c:barChart>
      <c:lineChart>
        <c:grouping val="standard"/>
        <c:varyColors val="0"/>
        <c:ser>
          <c:idx val="0"/>
          <c:order val="1"/>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Lbls>
            <c:numFmt formatCode="General" sourceLinked="1"/>
            <c:showLegendKey val="0"/>
            <c:showVal val="0"/>
            <c:showBubbleSize val="0"/>
            <c:showCatName val="0"/>
            <c:showSerName val="0"/>
            <c:showLeaderLines val="1"/>
            <c:showPercent val="0"/>
          </c:dLbls>
          <c:val>
            <c:numRef>
              <c:f>('Bilan Classe'!$E$33,'Bilan Classe'!$G$33,'Bilan Classe'!$I$33,'Bilan Classe'!$K$33,'Bilan Classe'!$M$33)</c:f>
              <c:numCache>
                <c:ptCount val="5"/>
                <c:pt idx="0">
                  <c:v>0</c:v>
                </c:pt>
                <c:pt idx="1">
                  <c:v>0</c:v>
                </c:pt>
                <c:pt idx="2">
                  <c:v>0</c:v>
                </c:pt>
                <c:pt idx="3">
                  <c:v>0</c:v>
                </c:pt>
                <c:pt idx="4">
                  <c:v>0</c:v>
                </c:pt>
              </c:numCache>
            </c:numRef>
          </c:val>
          <c:smooth val="0"/>
        </c:ser>
        <c:axId val="6558556"/>
        <c:axId val="59027005"/>
      </c:lineChart>
      <c:catAx>
        <c:axId val="27421618"/>
        <c:scaling>
          <c:orientation val="minMax"/>
        </c:scaling>
        <c:axPos val="b"/>
        <c:delete val="0"/>
        <c:numFmt formatCode="General" sourceLinked="1"/>
        <c:majorTickMark val="cross"/>
        <c:minorTickMark val="none"/>
        <c:tickLblPos val="nextTo"/>
        <c:spPr>
          <a:ln w="3175">
            <a:solidFill>
              <a:srgbClr val="000000"/>
            </a:solidFill>
          </a:ln>
        </c:spPr>
        <c:crossAx val="45467971"/>
        <c:crosses val="autoZero"/>
        <c:auto val="0"/>
        <c:lblOffset val="100"/>
        <c:tickLblSkip val="1"/>
        <c:noMultiLvlLbl val="0"/>
      </c:catAx>
      <c:valAx>
        <c:axId val="45467971"/>
        <c:scaling>
          <c:orientation val="minMax"/>
        </c:scaling>
        <c:axPos val="l"/>
        <c:delete val="0"/>
        <c:numFmt formatCode="General" sourceLinked="1"/>
        <c:majorTickMark val="cross"/>
        <c:minorTickMark val="none"/>
        <c:tickLblPos val="nextTo"/>
        <c:spPr>
          <a:ln w="3175">
            <a:solidFill>
              <a:srgbClr val="000000"/>
            </a:solidFill>
          </a:ln>
        </c:spPr>
        <c:crossAx val="27421618"/>
        <c:crossesAt val="1"/>
        <c:crossBetween val="between"/>
        <c:dispUnits/>
      </c:valAx>
      <c:catAx>
        <c:axId val="6558556"/>
        <c:scaling>
          <c:orientation val="minMax"/>
        </c:scaling>
        <c:axPos val="b"/>
        <c:delete val="1"/>
        <c:majorTickMark val="out"/>
        <c:minorTickMark val="none"/>
        <c:tickLblPos val="none"/>
        <c:crossAx val="59027005"/>
        <c:crosses val="autoZero"/>
        <c:auto val="0"/>
        <c:lblOffset val="100"/>
        <c:tickLblSkip val="1"/>
        <c:noMultiLvlLbl val="0"/>
      </c:catAx>
      <c:valAx>
        <c:axId val="59027005"/>
        <c:scaling>
          <c:orientation val="minMax"/>
        </c:scaling>
        <c:axPos val="l"/>
        <c:delete val="1"/>
        <c:majorTickMark val="out"/>
        <c:minorTickMark val="none"/>
        <c:tickLblPos val="none"/>
        <c:crossAx val="655855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25"/>
          <c:y val="0.05575"/>
          <c:w val="0.9455"/>
          <c:h val="0.8885"/>
        </c:manualLayout>
      </c:layout>
      <c:barChart>
        <c:barDir val="col"/>
        <c:grouping val="clustered"/>
        <c:varyColors val="1"/>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dPt>
            <c:idx val="1"/>
            <c:invertIfNegative val="0"/>
            <c:spPr>
              <a:solidFill>
                <a:srgbClr val="993366"/>
              </a:solidFill>
              <a:ln w="12700">
                <a:solidFill>
                  <a:srgbClr val="000000"/>
                </a:solidFill>
              </a:ln>
            </c:spPr>
          </c:dPt>
          <c:dPt>
            <c:idx val="2"/>
            <c:invertIfNegative val="0"/>
            <c:spPr>
              <a:solidFill>
                <a:srgbClr val="FFFFCC"/>
              </a:solidFill>
              <a:ln w="12700">
                <a:solidFill>
                  <a:srgbClr val="000000"/>
                </a:solidFill>
              </a:ln>
            </c:spPr>
          </c:dPt>
          <c:dPt>
            <c:idx val="3"/>
            <c:invertIfNegative val="0"/>
            <c:spPr>
              <a:solidFill>
                <a:srgbClr val="CCFFFF"/>
              </a:solidFill>
              <a:ln w="12700">
                <a:solidFill>
                  <a:srgbClr val="000000"/>
                </a:solidFill>
              </a:ln>
            </c:spPr>
          </c:dPt>
          <c:dPt>
            <c:idx val="4"/>
            <c:invertIfNegative val="0"/>
            <c:spPr>
              <a:solidFill>
                <a:srgbClr val="660066"/>
              </a:solidFill>
              <a:ln w="12700">
                <a:solidFill>
                  <a:srgbClr val="000000"/>
                </a:solidFill>
              </a:ln>
            </c:spPr>
          </c:dPt>
          <c:dLbls>
            <c:dLbl>
              <c:idx val="0"/>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rtl="1">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val>
            <c:numRef>
              <c:f>('Bilan Classe'!$E$10,'Bilan Classe'!$G$10,'Bilan Classe'!$I$10,'Bilan Classe'!$K$10,'Bilan Classe'!$M$10)</c:f>
              <c:numCache>
                <c:ptCount val="5"/>
                <c:pt idx="0">
                  <c:v>0</c:v>
                </c:pt>
                <c:pt idx="1">
                  <c:v>0</c:v>
                </c:pt>
                <c:pt idx="2">
                  <c:v>0</c:v>
                </c:pt>
                <c:pt idx="3">
                  <c:v>0</c:v>
                </c:pt>
                <c:pt idx="4">
                  <c:v>0</c:v>
                </c:pt>
              </c:numCache>
            </c:numRef>
          </c:val>
        </c:ser>
        <c:axId val="61480998"/>
        <c:axId val="16458071"/>
      </c:barChart>
      <c:lineChart>
        <c:grouping val="standard"/>
        <c:varyColors val="0"/>
        <c:ser>
          <c:idx val="0"/>
          <c:order val="1"/>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Lbls>
            <c:dLbl>
              <c:idx val="0"/>
              <c:layout>
                <c:manualLayout>
                  <c:x val="0"/>
                  <c:y val="0"/>
                </c:manualLayout>
              </c:layout>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rtl="1">
                  <a:defRPr lang="en-US" cap="none" sz="800" b="1" i="0" u="none" baseline="0">
                    <a:solidFill>
                      <a:srgbClr val="000000"/>
                    </a:solidFill>
                    <a:latin typeface="Arial"/>
                    <a:ea typeface="Arial"/>
                    <a:cs typeface="Arial"/>
                  </a:defRPr>
                </a:pPr>
              </a:p>
            </c:txPr>
            <c:showLegendKey val="0"/>
            <c:showVal val="1"/>
            <c:showBubbleSize val="0"/>
            <c:showCatName val="0"/>
            <c:showSerName val="0"/>
            <c:showLeaderLines val="1"/>
            <c:showPercent val="0"/>
          </c:dLbls>
          <c:val>
            <c:numRef>
              <c:f>('Bilan Classe'!$E$33,'Bilan Classe'!$G$33,'Bilan Classe'!$I$33,'Bilan Classe'!$K$33,'Bilan Classe'!$M$33)</c:f>
              <c:numCache>
                <c:ptCount val="5"/>
                <c:pt idx="0">
                  <c:v>0</c:v>
                </c:pt>
                <c:pt idx="1">
                  <c:v>0</c:v>
                </c:pt>
                <c:pt idx="2">
                  <c:v>0</c:v>
                </c:pt>
                <c:pt idx="3">
                  <c:v>0</c:v>
                </c:pt>
                <c:pt idx="4">
                  <c:v>0</c:v>
                </c:pt>
              </c:numCache>
            </c:numRef>
          </c:val>
          <c:smooth val="0"/>
        </c:ser>
        <c:axId val="13904912"/>
        <c:axId val="58035345"/>
      </c:lineChart>
      <c:catAx>
        <c:axId val="61480998"/>
        <c:scaling>
          <c:orientation val="minMax"/>
        </c:scaling>
        <c:axPos val="b"/>
        <c:delete val="0"/>
        <c:numFmt formatCode="General" sourceLinked="1"/>
        <c:majorTickMark val="cross"/>
        <c:minorTickMark val="none"/>
        <c:tickLblPos val="nextTo"/>
        <c:spPr>
          <a:ln w="3175">
            <a:solidFill>
              <a:srgbClr val="000000"/>
            </a:solidFill>
          </a:ln>
        </c:spPr>
        <c:crossAx val="16458071"/>
        <c:crosses val="autoZero"/>
        <c:auto val="0"/>
        <c:lblOffset val="100"/>
        <c:tickLblSkip val="1"/>
        <c:noMultiLvlLbl val="0"/>
      </c:catAx>
      <c:valAx>
        <c:axId val="16458071"/>
        <c:scaling>
          <c:orientation val="minMax"/>
        </c:scaling>
        <c:axPos val="l"/>
        <c:delete val="0"/>
        <c:numFmt formatCode="General" sourceLinked="1"/>
        <c:majorTickMark val="cross"/>
        <c:minorTickMark val="none"/>
        <c:tickLblPos val="nextTo"/>
        <c:spPr>
          <a:ln w="3175">
            <a:solidFill>
              <a:srgbClr val="000000"/>
            </a:solidFill>
          </a:ln>
        </c:spPr>
        <c:crossAx val="61480998"/>
        <c:crossesAt val="1"/>
        <c:crossBetween val="between"/>
        <c:dispUnits/>
      </c:valAx>
      <c:catAx>
        <c:axId val="13904912"/>
        <c:scaling>
          <c:orientation val="minMax"/>
        </c:scaling>
        <c:axPos val="b"/>
        <c:delete val="1"/>
        <c:majorTickMark val="out"/>
        <c:minorTickMark val="none"/>
        <c:tickLblPos val="none"/>
        <c:crossAx val="58035345"/>
        <c:crosses val="autoZero"/>
        <c:auto val="0"/>
        <c:lblOffset val="100"/>
        <c:tickLblSkip val="1"/>
        <c:noMultiLvlLbl val="0"/>
      </c:catAx>
      <c:valAx>
        <c:axId val="58035345"/>
        <c:scaling>
          <c:orientation val="minMax"/>
        </c:scaling>
        <c:axPos val="l"/>
        <c:delete val="1"/>
        <c:majorTickMark val="out"/>
        <c:minorTickMark val="none"/>
        <c:tickLblPos val="none"/>
        <c:crossAx val="1390491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25"/>
          <c:y val="0.05575"/>
          <c:w val="0.9455"/>
          <c:h val="0.8885"/>
        </c:manualLayout>
      </c:layout>
      <c:barChart>
        <c:barDir val="col"/>
        <c:grouping val="clustered"/>
        <c:varyColors val="1"/>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dPt>
            <c:idx val="1"/>
            <c:invertIfNegative val="0"/>
            <c:spPr>
              <a:solidFill>
                <a:srgbClr val="993366"/>
              </a:solidFill>
              <a:ln w="12700">
                <a:solidFill>
                  <a:srgbClr val="000000"/>
                </a:solidFill>
              </a:ln>
            </c:spPr>
          </c:dPt>
          <c:dPt>
            <c:idx val="2"/>
            <c:invertIfNegative val="0"/>
            <c:spPr>
              <a:solidFill>
                <a:srgbClr val="FFFFCC"/>
              </a:solidFill>
              <a:ln w="12700">
                <a:solidFill>
                  <a:srgbClr val="000000"/>
                </a:solidFill>
              </a:ln>
            </c:spPr>
          </c:dPt>
          <c:dPt>
            <c:idx val="3"/>
            <c:invertIfNegative val="0"/>
            <c:spPr>
              <a:solidFill>
                <a:srgbClr val="CCFFFF"/>
              </a:solidFill>
              <a:ln w="12700">
                <a:solidFill>
                  <a:srgbClr val="000000"/>
                </a:solidFill>
              </a:ln>
            </c:spPr>
          </c:dPt>
          <c:dPt>
            <c:idx val="4"/>
            <c:invertIfNegative val="0"/>
            <c:spPr>
              <a:solidFill>
                <a:srgbClr val="660066"/>
              </a:solidFill>
              <a:ln w="12700">
                <a:solidFill>
                  <a:srgbClr val="000000"/>
                </a:solidFill>
              </a:ln>
            </c:spPr>
          </c:dPt>
          <c:dLbls>
            <c:dLbl>
              <c:idx val="0"/>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rtl="1">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rtl="1">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val>
            <c:numRef>
              <c:f>('Bilan Classe'!$E$11,'Bilan Classe'!$G$11,'Bilan Classe'!$I$11,'Bilan Classe'!$K$11,'Bilan Classe'!$M$11)</c:f>
              <c:numCache>
                <c:ptCount val="5"/>
                <c:pt idx="0">
                  <c:v>0</c:v>
                </c:pt>
                <c:pt idx="1">
                  <c:v>0</c:v>
                </c:pt>
                <c:pt idx="2">
                  <c:v>0</c:v>
                </c:pt>
                <c:pt idx="3">
                  <c:v>0</c:v>
                </c:pt>
                <c:pt idx="4">
                  <c:v>0</c:v>
                </c:pt>
              </c:numCache>
            </c:numRef>
          </c:val>
        </c:ser>
        <c:axId val="52556058"/>
        <c:axId val="3242475"/>
      </c:barChart>
      <c:lineChart>
        <c:grouping val="standard"/>
        <c:varyColors val="0"/>
        <c:ser>
          <c:idx val="0"/>
          <c:order val="1"/>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Lbls>
            <c:dLbl>
              <c:idx val="0"/>
              <c:layout>
                <c:manualLayout>
                  <c:x val="0"/>
                  <c:y val="0"/>
                </c:manualLayout>
              </c:layout>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rtl="1">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rtl="1">
                  <a:defRPr lang="en-US" cap="none" sz="800" b="1" i="0" u="none" baseline="0">
                    <a:solidFill>
                      <a:srgbClr val="000000"/>
                    </a:solidFill>
                    <a:latin typeface="Arial"/>
                    <a:ea typeface="Arial"/>
                    <a:cs typeface="Arial"/>
                  </a:defRPr>
                </a:pPr>
              </a:p>
            </c:txPr>
            <c:showLegendKey val="0"/>
            <c:showVal val="1"/>
            <c:showBubbleSize val="0"/>
            <c:showCatName val="0"/>
            <c:showSerName val="0"/>
            <c:showLeaderLines val="1"/>
            <c:showPercent val="0"/>
          </c:dLbls>
          <c:val>
            <c:numRef>
              <c:f>('Bilan Classe'!$E$33,'Bilan Classe'!$G$33,'Bilan Classe'!$I$33,'Bilan Classe'!$K$33,'Bilan Classe'!$M$33)</c:f>
              <c:numCache>
                <c:ptCount val="5"/>
                <c:pt idx="0">
                  <c:v>0</c:v>
                </c:pt>
                <c:pt idx="1">
                  <c:v>0</c:v>
                </c:pt>
                <c:pt idx="2">
                  <c:v>0</c:v>
                </c:pt>
                <c:pt idx="3">
                  <c:v>0</c:v>
                </c:pt>
                <c:pt idx="4">
                  <c:v>0</c:v>
                </c:pt>
              </c:numCache>
            </c:numRef>
          </c:val>
          <c:smooth val="0"/>
        </c:ser>
        <c:axId val="29182276"/>
        <c:axId val="61313893"/>
      </c:lineChart>
      <c:catAx>
        <c:axId val="52556058"/>
        <c:scaling>
          <c:orientation val="minMax"/>
        </c:scaling>
        <c:axPos val="b"/>
        <c:delete val="0"/>
        <c:numFmt formatCode="General" sourceLinked="1"/>
        <c:majorTickMark val="cross"/>
        <c:minorTickMark val="none"/>
        <c:tickLblPos val="nextTo"/>
        <c:spPr>
          <a:ln w="3175">
            <a:solidFill>
              <a:srgbClr val="000000"/>
            </a:solidFill>
          </a:ln>
        </c:spPr>
        <c:crossAx val="3242475"/>
        <c:crosses val="autoZero"/>
        <c:auto val="0"/>
        <c:lblOffset val="100"/>
        <c:tickLblSkip val="1"/>
        <c:noMultiLvlLbl val="0"/>
      </c:catAx>
      <c:valAx>
        <c:axId val="3242475"/>
        <c:scaling>
          <c:orientation val="minMax"/>
        </c:scaling>
        <c:axPos val="l"/>
        <c:delete val="0"/>
        <c:numFmt formatCode="General" sourceLinked="1"/>
        <c:majorTickMark val="cross"/>
        <c:minorTickMark val="none"/>
        <c:tickLblPos val="nextTo"/>
        <c:spPr>
          <a:ln w="3175">
            <a:solidFill>
              <a:srgbClr val="000000"/>
            </a:solidFill>
          </a:ln>
        </c:spPr>
        <c:crossAx val="52556058"/>
        <c:crossesAt val="1"/>
        <c:crossBetween val="between"/>
        <c:dispUnits/>
      </c:valAx>
      <c:catAx>
        <c:axId val="29182276"/>
        <c:scaling>
          <c:orientation val="minMax"/>
        </c:scaling>
        <c:axPos val="b"/>
        <c:delete val="1"/>
        <c:majorTickMark val="out"/>
        <c:minorTickMark val="none"/>
        <c:tickLblPos val="none"/>
        <c:crossAx val="61313893"/>
        <c:crosses val="autoZero"/>
        <c:auto val="0"/>
        <c:lblOffset val="100"/>
        <c:tickLblSkip val="1"/>
        <c:noMultiLvlLbl val="0"/>
      </c:catAx>
      <c:valAx>
        <c:axId val="61313893"/>
        <c:scaling>
          <c:orientation val="minMax"/>
        </c:scaling>
        <c:axPos val="l"/>
        <c:delete val="1"/>
        <c:majorTickMark val="out"/>
        <c:minorTickMark val="none"/>
        <c:tickLblPos val="none"/>
        <c:crossAx val="2918227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542925</xdr:colOff>
      <xdr:row>1</xdr:row>
      <xdr:rowOff>0</xdr:rowOff>
    </xdr:from>
    <xdr:to>
      <xdr:col>2</xdr:col>
      <xdr:colOff>0</xdr:colOff>
      <xdr:row>5</xdr:row>
      <xdr:rowOff>104775</xdr:rowOff>
    </xdr:to>
    <xdr:sp>
      <xdr:nvSpPr>
        <xdr:cNvPr id="1" name="Text Box 2"/>
        <xdr:cNvSpPr txBox="1">
          <a:spLocks noChangeArrowheads="1"/>
        </xdr:cNvSpPr>
      </xdr:nvSpPr>
      <xdr:spPr>
        <a:xfrm>
          <a:off x="542925" y="85725"/>
          <a:ext cx="1619250" cy="752475"/>
        </a:xfrm>
        <a:prstGeom prst="rect">
          <a:avLst/>
        </a:prstGeom>
        <a:solidFill>
          <a:srgbClr val="FFFFFF"/>
        </a:solidFill>
        <a:ln w="9525" cmpd="sng">
          <a:noFill/>
        </a:ln>
      </xdr:spPr>
      <xdr:txBody>
        <a:bodyPr vertOverflow="clip" wrap="square" lIns="45720" tIns="41148" rIns="45720" bIns="0"/>
        <a:p>
          <a:pPr algn="ctr">
            <a:defRPr/>
          </a:pPr>
          <a:r>
            <a:rPr lang="en-US" cap="none" sz="2200" b="1" i="0" u="none" baseline="0">
              <a:solidFill>
                <a:srgbClr val="000000"/>
              </a:solidFill>
              <a:latin typeface="Arial"/>
              <a:ea typeface="Arial"/>
              <a:cs typeface="Arial"/>
            </a:rPr>
            <a:t>Evaluation</a:t>
          </a:r>
          <a:r>
            <a:rPr lang="en-US" cap="none" sz="1800" b="1" i="0" u="none" baseline="0">
              <a:solidFill>
                <a:srgbClr val="000000"/>
              </a:solidFill>
              <a:latin typeface="Arial"/>
              <a:ea typeface="Arial"/>
              <a:cs typeface="Arial"/>
            </a:rPr>
            <a:t>
</a:t>
          </a:r>
          <a:r>
            <a:rPr lang="en-US" cap="none" sz="1800" b="1" i="0" u="none" baseline="0">
              <a:solidFill>
                <a:srgbClr val="000000"/>
              </a:solidFill>
              <a:latin typeface="Arial"/>
              <a:ea typeface="Arial"/>
              <a:cs typeface="Arial"/>
            </a:rPr>
            <a:t>mi-CP</a:t>
          </a:r>
        </a:p>
      </xdr:txBody>
    </xdr:sp>
    <xdr:clientData/>
  </xdr:twoCellAnchor>
  <xdr:twoCellAnchor>
    <xdr:from>
      <xdr:col>0</xdr:col>
      <xdr:colOff>542925</xdr:colOff>
      <xdr:row>15</xdr:row>
      <xdr:rowOff>66675</xdr:rowOff>
    </xdr:from>
    <xdr:to>
      <xdr:col>2</xdr:col>
      <xdr:colOff>0</xdr:colOff>
      <xdr:row>20</xdr:row>
      <xdr:rowOff>123825</xdr:rowOff>
    </xdr:to>
    <xdr:sp>
      <xdr:nvSpPr>
        <xdr:cNvPr id="2" name="Text Box 3"/>
        <xdr:cNvSpPr txBox="1">
          <a:spLocks noChangeArrowheads="1"/>
        </xdr:cNvSpPr>
      </xdr:nvSpPr>
      <xdr:spPr>
        <a:xfrm>
          <a:off x="542925" y="2419350"/>
          <a:ext cx="1619250" cy="866775"/>
        </a:xfrm>
        <a:prstGeom prst="rect">
          <a:avLst/>
        </a:prstGeom>
        <a:solidFill>
          <a:srgbClr val="FFFFFF"/>
        </a:solidFill>
        <a:ln w="9525" cmpd="sng">
          <a:noFill/>
        </a:ln>
      </xdr:spPr>
      <xdr:txBody>
        <a:bodyPr vertOverflow="clip" wrap="square" lIns="91440" tIns="77724" rIns="91440" bIns="0"/>
        <a:p>
          <a:pPr algn="ctr">
            <a:defRPr/>
          </a:pPr>
          <a:r>
            <a:rPr lang="en-US" cap="none" sz="4800" b="0" i="1" u="none" baseline="0">
              <a:solidFill>
                <a:srgbClr val="000000"/>
              </a:solidFill>
              <a:latin typeface="Arial"/>
              <a:ea typeface="Arial"/>
              <a:cs typeface="Arial"/>
            </a:rPr>
            <a:t>CP</a:t>
          </a:r>
        </a:p>
      </xdr:txBody>
    </xdr:sp>
    <xdr:clientData/>
  </xdr:twoCellAnchor>
  <xdr:twoCellAnchor>
    <xdr:from>
      <xdr:col>0</xdr:col>
      <xdr:colOff>542925</xdr:colOff>
      <xdr:row>21</xdr:row>
      <xdr:rowOff>0</xdr:rowOff>
    </xdr:from>
    <xdr:to>
      <xdr:col>2</xdr:col>
      <xdr:colOff>0</xdr:colOff>
      <xdr:row>23</xdr:row>
      <xdr:rowOff>19050</xdr:rowOff>
    </xdr:to>
    <xdr:sp>
      <xdr:nvSpPr>
        <xdr:cNvPr id="3" name="Text Box 4"/>
        <xdr:cNvSpPr txBox="1">
          <a:spLocks noChangeArrowheads="1"/>
        </xdr:cNvSpPr>
      </xdr:nvSpPr>
      <xdr:spPr>
        <a:xfrm>
          <a:off x="542925" y="3324225"/>
          <a:ext cx="1619250" cy="342900"/>
        </a:xfrm>
        <a:prstGeom prst="rect">
          <a:avLst/>
        </a:prstGeom>
        <a:solidFill>
          <a:srgbClr val="FFFFFF"/>
        </a:solidFill>
        <a:ln w="9525" cmpd="sng">
          <a:noFill/>
        </a:ln>
      </xdr:spPr>
      <xdr:txBody>
        <a:bodyPr vertOverflow="clip" wrap="square" lIns="36576" tIns="27432" rIns="36576" bIns="27432" anchor="ctr"/>
        <a:p>
          <a:pPr algn="ctr">
            <a:defRPr/>
          </a:pPr>
          <a:r>
            <a:rPr lang="en-US" cap="none" sz="1400" b="0" i="0" u="none" baseline="0">
              <a:solidFill>
                <a:srgbClr val="000000"/>
              </a:solidFill>
              <a:latin typeface="Arial"/>
              <a:ea typeface="Arial"/>
              <a:cs typeface="Arial"/>
            </a:rPr>
            <a:t>2010-2011</a:t>
          </a:r>
        </a:p>
      </xdr:txBody>
    </xdr:sp>
    <xdr:clientData/>
  </xdr:twoCellAnchor>
  <xdr:twoCellAnchor editAs="oneCell">
    <xdr:from>
      <xdr:col>0</xdr:col>
      <xdr:colOff>628650</xdr:colOff>
      <xdr:row>5</xdr:row>
      <xdr:rowOff>123825</xdr:rowOff>
    </xdr:from>
    <xdr:to>
      <xdr:col>1</xdr:col>
      <xdr:colOff>1438275</xdr:colOff>
      <xdr:row>12</xdr:row>
      <xdr:rowOff>57150</xdr:rowOff>
    </xdr:to>
    <xdr:pic>
      <xdr:nvPicPr>
        <xdr:cNvPr id="4" name="Picture 22"/>
        <xdr:cNvPicPr preferRelativeResize="1">
          <a:picLocks noChangeAspect="1"/>
        </xdr:cNvPicPr>
      </xdr:nvPicPr>
      <xdr:blipFill>
        <a:blip r:embed="rId1"/>
        <a:srcRect b="50759"/>
        <a:stretch>
          <a:fillRect/>
        </a:stretch>
      </xdr:blipFill>
      <xdr:spPr>
        <a:xfrm>
          <a:off x="628650" y="857250"/>
          <a:ext cx="1447800" cy="10668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219075</xdr:colOff>
      <xdr:row>0</xdr:row>
      <xdr:rowOff>0</xdr:rowOff>
    </xdr:from>
    <xdr:to>
      <xdr:col>6</xdr:col>
      <xdr:colOff>752475</xdr:colOff>
      <xdr:row>11</xdr:row>
      <xdr:rowOff>0</xdr:rowOff>
    </xdr:to>
    <xdr:graphicFrame>
      <xdr:nvGraphicFramePr>
        <xdr:cNvPr id="1" name="Chart 1"/>
        <xdr:cNvGraphicFramePr/>
      </xdr:nvGraphicFramePr>
      <xdr:xfrm>
        <a:off x="1885950" y="0"/>
        <a:ext cx="3581400" cy="1781175"/>
      </xdr:xfrm>
      <a:graphic>
        <a:graphicData uri="http://schemas.openxmlformats.org/drawingml/2006/chart">
          <c:chart xmlns:c="http://schemas.openxmlformats.org/drawingml/2006/chart" r:id="rId1"/>
        </a:graphicData>
      </a:graphic>
    </xdr:graphicFrame>
    <xdr:clientData/>
  </xdr:twoCellAnchor>
  <xdr:twoCellAnchor>
    <xdr:from>
      <xdr:col>2</xdr:col>
      <xdr:colOff>219075</xdr:colOff>
      <xdr:row>11</xdr:row>
      <xdr:rowOff>152400</xdr:rowOff>
    </xdr:from>
    <xdr:to>
      <xdr:col>6</xdr:col>
      <xdr:colOff>752475</xdr:colOff>
      <xdr:row>22</xdr:row>
      <xdr:rowOff>152400</xdr:rowOff>
    </xdr:to>
    <xdr:graphicFrame>
      <xdr:nvGraphicFramePr>
        <xdr:cNvPr id="2" name="Chart 2"/>
        <xdr:cNvGraphicFramePr/>
      </xdr:nvGraphicFramePr>
      <xdr:xfrm>
        <a:off x="1885950" y="1933575"/>
        <a:ext cx="3581400" cy="1781175"/>
      </xdr:xfrm>
      <a:graphic>
        <a:graphicData uri="http://schemas.openxmlformats.org/drawingml/2006/chart">
          <c:chart xmlns:c="http://schemas.openxmlformats.org/drawingml/2006/chart" r:id="rId2"/>
        </a:graphicData>
      </a:graphic>
    </xdr:graphicFrame>
    <xdr:clientData/>
  </xdr:twoCellAnchor>
  <xdr:twoCellAnchor>
    <xdr:from>
      <xdr:col>2</xdr:col>
      <xdr:colOff>219075</xdr:colOff>
      <xdr:row>23</xdr:row>
      <xdr:rowOff>152400</xdr:rowOff>
    </xdr:from>
    <xdr:to>
      <xdr:col>6</xdr:col>
      <xdr:colOff>752475</xdr:colOff>
      <xdr:row>35</xdr:row>
      <xdr:rowOff>0</xdr:rowOff>
    </xdr:to>
    <xdr:graphicFrame>
      <xdr:nvGraphicFramePr>
        <xdr:cNvPr id="3" name="Chart 3"/>
        <xdr:cNvGraphicFramePr/>
      </xdr:nvGraphicFramePr>
      <xdr:xfrm>
        <a:off x="1885950" y="3876675"/>
        <a:ext cx="3581400" cy="1790700"/>
      </xdr:xfrm>
      <a:graphic>
        <a:graphicData uri="http://schemas.openxmlformats.org/drawingml/2006/chart">
          <c:chart xmlns:c="http://schemas.openxmlformats.org/drawingml/2006/chart" r:id="rId3"/>
        </a:graphicData>
      </a:graphic>
    </xdr:graphicFrame>
    <xdr:clientData/>
  </xdr:twoCellAnchor>
  <xdr:twoCellAnchor>
    <xdr:from>
      <xdr:col>2</xdr:col>
      <xdr:colOff>219075</xdr:colOff>
      <xdr:row>35</xdr:row>
      <xdr:rowOff>152400</xdr:rowOff>
    </xdr:from>
    <xdr:to>
      <xdr:col>6</xdr:col>
      <xdr:colOff>752475</xdr:colOff>
      <xdr:row>47</xdr:row>
      <xdr:rowOff>0</xdr:rowOff>
    </xdr:to>
    <xdr:graphicFrame>
      <xdr:nvGraphicFramePr>
        <xdr:cNvPr id="4" name="Chart 4"/>
        <xdr:cNvGraphicFramePr/>
      </xdr:nvGraphicFramePr>
      <xdr:xfrm>
        <a:off x="1885950" y="5819775"/>
        <a:ext cx="3581400" cy="1790700"/>
      </xdr:xfrm>
      <a:graphic>
        <a:graphicData uri="http://schemas.openxmlformats.org/drawingml/2006/chart">
          <c:chart xmlns:c="http://schemas.openxmlformats.org/drawingml/2006/chart" r:id="rId4"/>
        </a:graphicData>
      </a:graphic>
    </xdr:graphicFrame>
    <xdr:clientData/>
  </xdr:twoCellAnchor>
  <xdr:twoCellAnchor>
    <xdr:from>
      <xdr:col>2</xdr:col>
      <xdr:colOff>219075</xdr:colOff>
      <xdr:row>47</xdr:row>
      <xdr:rowOff>152400</xdr:rowOff>
    </xdr:from>
    <xdr:to>
      <xdr:col>6</xdr:col>
      <xdr:colOff>752475</xdr:colOff>
      <xdr:row>59</xdr:row>
      <xdr:rowOff>0</xdr:rowOff>
    </xdr:to>
    <xdr:graphicFrame>
      <xdr:nvGraphicFramePr>
        <xdr:cNvPr id="5" name="Chart 5"/>
        <xdr:cNvGraphicFramePr/>
      </xdr:nvGraphicFramePr>
      <xdr:xfrm>
        <a:off x="1885950" y="7762875"/>
        <a:ext cx="3581400" cy="1790700"/>
      </xdr:xfrm>
      <a:graphic>
        <a:graphicData uri="http://schemas.openxmlformats.org/drawingml/2006/chart">
          <c:chart xmlns:c="http://schemas.openxmlformats.org/drawingml/2006/chart" r:id="rId5"/>
        </a:graphicData>
      </a:graphic>
    </xdr:graphicFrame>
    <xdr:clientData/>
  </xdr:twoCellAnchor>
  <xdr:twoCellAnchor>
    <xdr:from>
      <xdr:col>2</xdr:col>
      <xdr:colOff>219075</xdr:colOff>
      <xdr:row>59</xdr:row>
      <xdr:rowOff>0</xdr:rowOff>
    </xdr:from>
    <xdr:to>
      <xdr:col>6</xdr:col>
      <xdr:colOff>752475</xdr:colOff>
      <xdr:row>70</xdr:row>
      <xdr:rowOff>0</xdr:rowOff>
    </xdr:to>
    <xdr:graphicFrame>
      <xdr:nvGraphicFramePr>
        <xdr:cNvPr id="6" name="Chart 6"/>
        <xdr:cNvGraphicFramePr/>
      </xdr:nvGraphicFramePr>
      <xdr:xfrm>
        <a:off x="1885950" y="9553575"/>
        <a:ext cx="3581400" cy="1781175"/>
      </xdr:xfrm>
      <a:graphic>
        <a:graphicData uri="http://schemas.openxmlformats.org/drawingml/2006/chart">
          <c:chart xmlns:c="http://schemas.openxmlformats.org/drawingml/2006/chart" r:id="rId6"/>
        </a:graphicData>
      </a:graphic>
    </xdr:graphicFrame>
    <xdr:clientData/>
  </xdr:twoCellAnchor>
  <xdr:twoCellAnchor>
    <xdr:from>
      <xdr:col>2</xdr:col>
      <xdr:colOff>219075</xdr:colOff>
      <xdr:row>70</xdr:row>
      <xdr:rowOff>152400</xdr:rowOff>
    </xdr:from>
    <xdr:to>
      <xdr:col>6</xdr:col>
      <xdr:colOff>752475</xdr:colOff>
      <xdr:row>81</xdr:row>
      <xdr:rowOff>152400</xdr:rowOff>
    </xdr:to>
    <xdr:graphicFrame>
      <xdr:nvGraphicFramePr>
        <xdr:cNvPr id="7" name="Chart 7"/>
        <xdr:cNvGraphicFramePr/>
      </xdr:nvGraphicFramePr>
      <xdr:xfrm>
        <a:off x="1885950" y="11487150"/>
        <a:ext cx="3581400" cy="1781175"/>
      </xdr:xfrm>
      <a:graphic>
        <a:graphicData uri="http://schemas.openxmlformats.org/drawingml/2006/chart">
          <c:chart xmlns:c="http://schemas.openxmlformats.org/drawingml/2006/chart" r:id="rId7"/>
        </a:graphicData>
      </a:graphic>
    </xdr:graphicFrame>
    <xdr:clientData/>
  </xdr:twoCellAnchor>
  <xdr:twoCellAnchor>
    <xdr:from>
      <xdr:col>2</xdr:col>
      <xdr:colOff>219075</xdr:colOff>
      <xdr:row>82</xdr:row>
      <xdr:rowOff>152400</xdr:rowOff>
    </xdr:from>
    <xdr:to>
      <xdr:col>6</xdr:col>
      <xdr:colOff>752475</xdr:colOff>
      <xdr:row>94</xdr:row>
      <xdr:rowOff>0</xdr:rowOff>
    </xdr:to>
    <xdr:graphicFrame>
      <xdr:nvGraphicFramePr>
        <xdr:cNvPr id="8" name="Chart 8"/>
        <xdr:cNvGraphicFramePr/>
      </xdr:nvGraphicFramePr>
      <xdr:xfrm>
        <a:off x="1885950" y="13430250"/>
        <a:ext cx="3581400" cy="1790700"/>
      </xdr:xfrm>
      <a:graphic>
        <a:graphicData uri="http://schemas.openxmlformats.org/drawingml/2006/chart">
          <c:chart xmlns:c="http://schemas.openxmlformats.org/drawingml/2006/chart" r:id="rId8"/>
        </a:graphicData>
      </a:graphic>
    </xdr:graphicFrame>
    <xdr:clientData/>
  </xdr:twoCellAnchor>
  <xdr:twoCellAnchor>
    <xdr:from>
      <xdr:col>2</xdr:col>
      <xdr:colOff>219075</xdr:colOff>
      <xdr:row>94</xdr:row>
      <xdr:rowOff>152400</xdr:rowOff>
    </xdr:from>
    <xdr:to>
      <xdr:col>6</xdr:col>
      <xdr:colOff>752475</xdr:colOff>
      <xdr:row>106</xdr:row>
      <xdr:rowOff>0</xdr:rowOff>
    </xdr:to>
    <xdr:graphicFrame>
      <xdr:nvGraphicFramePr>
        <xdr:cNvPr id="9" name="Chart 9"/>
        <xdr:cNvGraphicFramePr/>
      </xdr:nvGraphicFramePr>
      <xdr:xfrm>
        <a:off x="1885950" y="15373350"/>
        <a:ext cx="3581400" cy="1790700"/>
      </xdr:xfrm>
      <a:graphic>
        <a:graphicData uri="http://schemas.openxmlformats.org/drawingml/2006/chart">
          <c:chart xmlns:c="http://schemas.openxmlformats.org/drawingml/2006/chart" r:id="rId9"/>
        </a:graphicData>
      </a:graphic>
    </xdr:graphicFrame>
    <xdr:clientData/>
  </xdr:twoCellAnchor>
  <xdr:twoCellAnchor>
    <xdr:from>
      <xdr:col>2</xdr:col>
      <xdr:colOff>219075</xdr:colOff>
      <xdr:row>106</xdr:row>
      <xdr:rowOff>152400</xdr:rowOff>
    </xdr:from>
    <xdr:to>
      <xdr:col>6</xdr:col>
      <xdr:colOff>752475</xdr:colOff>
      <xdr:row>118</xdr:row>
      <xdr:rowOff>0</xdr:rowOff>
    </xdr:to>
    <xdr:graphicFrame>
      <xdr:nvGraphicFramePr>
        <xdr:cNvPr id="10" name="Chart 10"/>
        <xdr:cNvGraphicFramePr/>
      </xdr:nvGraphicFramePr>
      <xdr:xfrm>
        <a:off x="1885950" y="17316450"/>
        <a:ext cx="3581400" cy="1790700"/>
      </xdr:xfrm>
      <a:graphic>
        <a:graphicData uri="http://schemas.openxmlformats.org/drawingml/2006/chart">
          <c:chart xmlns:c="http://schemas.openxmlformats.org/drawingml/2006/chart" r:id="rId10"/>
        </a:graphicData>
      </a:graphic>
    </xdr:graphicFrame>
    <xdr:clientData/>
  </xdr:twoCellAnchor>
  <xdr:twoCellAnchor>
    <xdr:from>
      <xdr:col>2</xdr:col>
      <xdr:colOff>219075</xdr:colOff>
      <xdr:row>118</xdr:row>
      <xdr:rowOff>0</xdr:rowOff>
    </xdr:from>
    <xdr:to>
      <xdr:col>6</xdr:col>
      <xdr:colOff>752475</xdr:colOff>
      <xdr:row>129</xdr:row>
      <xdr:rowOff>0</xdr:rowOff>
    </xdr:to>
    <xdr:graphicFrame>
      <xdr:nvGraphicFramePr>
        <xdr:cNvPr id="11" name="Chart 11"/>
        <xdr:cNvGraphicFramePr/>
      </xdr:nvGraphicFramePr>
      <xdr:xfrm>
        <a:off x="1885950" y="19107150"/>
        <a:ext cx="3581400" cy="1781175"/>
      </xdr:xfrm>
      <a:graphic>
        <a:graphicData uri="http://schemas.openxmlformats.org/drawingml/2006/chart">
          <c:chart xmlns:c="http://schemas.openxmlformats.org/drawingml/2006/chart" r:id="rId11"/>
        </a:graphicData>
      </a:graphic>
    </xdr:graphicFrame>
    <xdr:clientData/>
  </xdr:twoCellAnchor>
  <xdr:twoCellAnchor>
    <xdr:from>
      <xdr:col>2</xdr:col>
      <xdr:colOff>219075</xdr:colOff>
      <xdr:row>129</xdr:row>
      <xdr:rowOff>152400</xdr:rowOff>
    </xdr:from>
    <xdr:to>
      <xdr:col>6</xdr:col>
      <xdr:colOff>752475</xdr:colOff>
      <xdr:row>140</xdr:row>
      <xdr:rowOff>152400</xdr:rowOff>
    </xdr:to>
    <xdr:graphicFrame>
      <xdr:nvGraphicFramePr>
        <xdr:cNvPr id="12" name="Chart 12"/>
        <xdr:cNvGraphicFramePr/>
      </xdr:nvGraphicFramePr>
      <xdr:xfrm>
        <a:off x="1885950" y="21040725"/>
        <a:ext cx="3581400" cy="1781175"/>
      </xdr:xfrm>
      <a:graphic>
        <a:graphicData uri="http://schemas.openxmlformats.org/drawingml/2006/chart">
          <c:chart xmlns:c="http://schemas.openxmlformats.org/drawingml/2006/chart" r:id="rId12"/>
        </a:graphicData>
      </a:graphic>
    </xdr:graphicFrame>
    <xdr:clientData/>
  </xdr:twoCellAnchor>
  <xdr:twoCellAnchor>
    <xdr:from>
      <xdr:col>2</xdr:col>
      <xdr:colOff>219075</xdr:colOff>
      <xdr:row>141</xdr:row>
      <xdr:rowOff>152400</xdr:rowOff>
    </xdr:from>
    <xdr:to>
      <xdr:col>6</xdr:col>
      <xdr:colOff>752475</xdr:colOff>
      <xdr:row>153</xdr:row>
      <xdr:rowOff>0</xdr:rowOff>
    </xdr:to>
    <xdr:graphicFrame>
      <xdr:nvGraphicFramePr>
        <xdr:cNvPr id="13" name="Chart 13"/>
        <xdr:cNvGraphicFramePr/>
      </xdr:nvGraphicFramePr>
      <xdr:xfrm>
        <a:off x="1885950" y="22983825"/>
        <a:ext cx="3581400" cy="1790700"/>
      </xdr:xfrm>
      <a:graphic>
        <a:graphicData uri="http://schemas.openxmlformats.org/drawingml/2006/chart">
          <c:chart xmlns:c="http://schemas.openxmlformats.org/drawingml/2006/chart" r:id="rId13"/>
        </a:graphicData>
      </a:graphic>
    </xdr:graphicFrame>
    <xdr:clientData/>
  </xdr:twoCellAnchor>
  <xdr:twoCellAnchor>
    <xdr:from>
      <xdr:col>2</xdr:col>
      <xdr:colOff>219075</xdr:colOff>
      <xdr:row>153</xdr:row>
      <xdr:rowOff>152400</xdr:rowOff>
    </xdr:from>
    <xdr:to>
      <xdr:col>6</xdr:col>
      <xdr:colOff>752475</xdr:colOff>
      <xdr:row>165</xdr:row>
      <xdr:rowOff>0</xdr:rowOff>
    </xdr:to>
    <xdr:graphicFrame>
      <xdr:nvGraphicFramePr>
        <xdr:cNvPr id="14" name="Chart 14"/>
        <xdr:cNvGraphicFramePr/>
      </xdr:nvGraphicFramePr>
      <xdr:xfrm>
        <a:off x="1885950" y="24926925"/>
        <a:ext cx="3581400" cy="1790700"/>
      </xdr:xfrm>
      <a:graphic>
        <a:graphicData uri="http://schemas.openxmlformats.org/drawingml/2006/chart">
          <c:chart xmlns:c="http://schemas.openxmlformats.org/drawingml/2006/chart" r:id="rId14"/>
        </a:graphicData>
      </a:graphic>
    </xdr:graphicFrame>
    <xdr:clientData/>
  </xdr:twoCellAnchor>
  <xdr:twoCellAnchor>
    <xdr:from>
      <xdr:col>2</xdr:col>
      <xdr:colOff>219075</xdr:colOff>
      <xdr:row>165</xdr:row>
      <xdr:rowOff>152400</xdr:rowOff>
    </xdr:from>
    <xdr:to>
      <xdr:col>6</xdr:col>
      <xdr:colOff>752475</xdr:colOff>
      <xdr:row>177</xdr:row>
      <xdr:rowOff>0</xdr:rowOff>
    </xdr:to>
    <xdr:graphicFrame>
      <xdr:nvGraphicFramePr>
        <xdr:cNvPr id="15" name="Chart 15"/>
        <xdr:cNvGraphicFramePr/>
      </xdr:nvGraphicFramePr>
      <xdr:xfrm>
        <a:off x="1885950" y="26870025"/>
        <a:ext cx="3581400" cy="1790700"/>
      </xdr:xfrm>
      <a:graphic>
        <a:graphicData uri="http://schemas.openxmlformats.org/drawingml/2006/chart">
          <c:chart xmlns:c="http://schemas.openxmlformats.org/drawingml/2006/chart" r:id="rId15"/>
        </a:graphicData>
      </a:graphic>
    </xdr:graphicFrame>
    <xdr:clientData/>
  </xdr:twoCellAnchor>
  <xdr:twoCellAnchor>
    <xdr:from>
      <xdr:col>2</xdr:col>
      <xdr:colOff>219075</xdr:colOff>
      <xdr:row>177</xdr:row>
      <xdr:rowOff>0</xdr:rowOff>
    </xdr:from>
    <xdr:to>
      <xdr:col>6</xdr:col>
      <xdr:colOff>752475</xdr:colOff>
      <xdr:row>188</xdr:row>
      <xdr:rowOff>0</xdr:rowOff>
    </xdr:to>
    <xdr:graphicFrame>
      <xdr:nvGraphicFramePr>
        <xdr:cNvPr id="16" name="Chart 16"/>
        <xdr:cNvGraphicFramePr/>
      </xdr:nvGraphicFramePr>
      <xdr:xfrm>
        <a:off x="1885950" y="28660725"/>
        <a:ext cx="3581400" cy="1781175"/>
      </xdr:xfrm>
      <a:graphic>
        <a:graphicData uri="http://schemas.openxmlformats.org/drawingml/2006/chart">
          <c:chart xmlns:c="http://schemas.openxmlformats.org/drawingml/2006/chart" r:id="rId16"/>
        </a:graphicData>
      </a:graphic>
    </xdr:graphicFrame>
    <xdr:clientData/>
  </xdr:twoCellAnchor>
  <xdr:twoCellAnchor>
    <xdr:from>
      <xdr:col>2</xdr:col>
      <xdr:colOff>219075</xdr:colOff>
      <xdr:row>188</xdr:row>
      <xdr:rowOff>152400</xdr:rowOff>
    </xdr:from>
    <xdr:to>
      <xdr:col>6</xdr:col>
      <xdr:colOff>752475</xdr:colOff>
      <xdr:row>199</xdr:row>
      <xdr:rowOff>152400</xdr:rowOff>
    </xdr:to>
    <xdr:graphicFrame>
      <xdr:nvGraphicFramePr>
        <xdr:cNvPr id="17" name="Chart 17"/>
        <xdr:cNvGraphicFramePr/>
      </xdr:nvGraphicFramePr>
      <xdr:xfrm>
        <a:off x="1885950" y="30594300"/>
        <a:ext cx="3581400" cy="1781175"/>
      </xdr:xfrm>
      <a:graphic>
        <a:graphicData uri="http://schemas.openxmlformats.org/drawingml/2006/chart">
          <c:chart xmlns:c="http://schemas.openxmlformats.org/drawingml/2006/chart" r:id="rId17"/>
        </a:graphicData>
      </a:graphic>
    </xdr:graphicFrame>
    <xdr:clientData/>
  </xdr:twoCellAnchor>
  <xdr:twoCellAnchor>
    <xdr:from>
      <xdr:col>2</xdr:col>
      <xdr:colOff>219075</xdr:colOff>
      <xdr:row>200</xdr:row>
      <xdr:rowOff>152400</xdr:rowOff>
    </xdr:from>
    <xdr:to>
      <xdr:col>6</xdr:col>
      <xdr:colOff>752475</xdr:colOff>
      <xdr:row>212</xdr:row>
      <xdr:rowOff>0</xdr:rowOff>
    </xdr:to>
    <xdr:graphicFrame>
      <xdr:nvGraphicFramePr>
        <xdr:cNvPr id="18" name="Chart 18"/>
        <xdr:cNvGraphicFramePr/>
      </xdr:nvGraphicFramePr>
      <xdr:xfrm>
        <a:off x="1885950" y="32537400"/>
        <a:ext cx="3581400" cy="1790700"/>
      </xdr:xfrm>
      <a:graphic>
        <a:graphicData uri="http://schemas.openxmlformats.org/drawingml/2006/chart">
          <c:chart xmlns:c="http://schemas.openxmlformats.org/drawingml/2006/chart" r:id="rId18"/>
        </a:graphicData>
      </a:graphic>
    </xdr:graphicFrame>
    <xdr:clientData/>
  </xdr:twoCellAnchor>
  <xdr:twoCellAnchor>
    <xdr:from>
      <xdr:col>2</xdr:col>
      <xdr:colOff>219075</xdr:colOff>
      <xdr:row>212</xdr:row>
      <xdr:rowOff>152400</xdr:rowOff>
    </xdr:from>
    <xdr:to>
      <xdr:col>6</xdr:col>
      <xdr:colOff>752475</xdr:colOff>
      <xdr:row>224</xdr:row>
      <xdr:rowOff>0</xdr:rowOff>
    </xdr:to>
    <xdr:graphicFrame>
      <xdr:nvGraphicFramePr>
        <xdr:cNvPr id="19" name="Chart 19"/>
        <xdr:cNvGraphicFramePr/>
      </xdr:nvGraphicFramePr>
      <xdr:xfrm>
        <a:off x="1885950" y="34480500"/>
        <a:ext cx="3581400" cy="1790700"/>
      </xdr:xfrm>
      <a:graphic>
        <a:graphicData uri="http://schemas.openxmlformats.org/drawingml/2006/chart">
          <c:chart xmlns:c="http://schemas.openxmlformats.org/drawingml/2006/chart" r:id="rId19"/>
        </a:graphicData>
      </a:graphic>
    </xdr:graphicFrame>
    <xdr:clientData/>
  </xdr:twoCellAnchor>
  <xdr:twoCellAnchor>
    <xdr:from>
      <xdr:col>2</xdr:col>
      <xdr:colOff>219075</xdr:colOff>
      <xdr:row>224</xdr:row>
      <xdr:rowOff>152400</xdr:rowOff>
    </xdr:from>
    <xdr:to>
      <xdr:col>6</xdr:col>
      <xdr:colOff>752475</xdr:colOff>
      <xdr:row>236</xdr:row>
      <xdr:rowOff>0</xdr:rowOff>
    </xdr:to>
    <xdr:graphicFrame>
      <xdr:nvGraphicFramePr>
        <xdr:cNvPr id="20" name="Chart 20"/>
        <xdr:cNvGraphicFramePr/>
      </xdr:nvGraphicFramePr>
      <xdr:xfrm>
        <a:off x="1885950" y="36423600"/>
        <a:ext cx="3581400" cy="1790700"/>
      </xdr:xfrm>
      <a:graphic>
        <a:graphicData uri="http://schemas.openxmlformats.org/drawingml/2006/chart">
          <c:chart xmlns:c="http://schemas.openxmlformats.org/drawingml/2006/chart" r:id="rId20"/>
        </a:graphicData>
      </a:graphic>
    </xdr:graphicFrame>
    <xdr:clientData/>
  </xdr:twoCellAnchor>
  <xdr:twoCellAnchor>
    <xdr:from>
      <xdr:col>2</xdr:col>
      <xdr:colOff>219075</xdr:colOff>
      <xdr:row>236</xdr:row>
      <xdr:rowOff>0</xdr:rowOff>
    </xdr:from>
    <xdr:to>
      <xdr:col>6</xdr:col>
      <xdr:colOff>752475</xdr:colOff>
      <xdr:row>247</xdr:row>
      <xdr:rowOff>0</xdr:rowOff>
    </xdr:to>
    <xdr:graphicFrame>
      <xdr:nvGraphicFramePr>
        <xdr:cNvPr id="21" name="Chart 21"/>
        <xdr:cNvGraphicFramePr/>
      </xdr:nvGraphicFramePr>
      <xdr:xfrm>
        <a:off x="1885950" y="38214300"/>
        <a:ext cx="3581400" cy="1781175"/>
      </xdr:xfrm>
      <a:graphic>
        <a:graphicData uri="http://schemas.openxmlformats.org/drawingml/2006/chart">
          <c:chart xmlns:c="http://schemas.openxmlformats.org/drawingml/2006/chart" r:id="rId21"/>
        </a:graphicData>
      </a:graphic>
    </xdr:graphicFrame>
    <xdr:clientData/>
  </xdr:twoCellAnchor>
  <xdr:twoCellAnchor>
    <xdr:from>
      <xdr:col>2</xdr:col>
      <xdr:colOff>219075</xdr:colOff>
      <xdr:row>247</xdr:row>
      <xdr:rowOff>152400</xdr:rowOff>
    </xdr:from>
    <xdr:to>
      <xdr:col>6</xdr:col>
      <xdr:colOff>752475</xdr:colOff>
      <xdr:row>258</xdr:row>
      <xdr:rowOff>152400</xdr:rowOff>
    </xdr:to>
    <xdr:graphicFrame>
      <xdr:nvGraphicFramePr>
        <xdr:cNvPr id="22" name="Chart 22"/>
        <xdr:cNvGraphicFramePr/>
      </xdr:nvGraphicFramePr>
      <xdr:xfrm>
        <a:off x="1885950" y="40147875"/>
        <a:ext cx="3581400" cy="1781175"/>
      </xdr:xfrm>
      <a:graphic>
        <a:graphicData uri="http://schemas.openxmlformats.org/drawingml/2006/chart">
          <c:chart xmlns:c="http://schemas.openxmlformats.org/drawingml/2006/chart" r:id="rId22"/>
        </a:graphicData>
      </a:graphic>
    </xdr:graphicFrame>
    <xdr:clientData/>
  </xdr:twoCellAnchor>
  <xdr:twoCellAnchor>
    <xdr:from>
      <xdr:col>2</xdr:col>
      <xdr:colOff>219075</xdr:colOff>
      <xdr:row>259</xdr:row>
      <xdr:rowOff>152400</xdr:rowOff>
    </xdr:from>
    <xdr:to>
      <xdr:col>6</xdr:col>
      <xdr:colOff>752475</xdr:colOff>
      <xdr:row>271</xdr:row>
      <xdr:rowOff>0</xdr:rowOff>
    </xdr:to>
    <xdr:graphicFrame>
      <xdr:nvGraphicFramePr>
        <xdr:cNvPr id="23" name="Chart 23"/>
        <xdr:cNvGraphicFramePr/>
      </xdr:nvGraphicFramePr>
      <xdr:xfrm>
        <a:off x="1885950" y="42090975"/>
        <a:ext cx="3581400" cy="1790700"/>
      </xdr:xfrm>
      <a:graphic>
        <a:graphicData uri="http://schemas.openxmlformats.org/drawingml/2006/chart">
          <c:chart xmlns:c="http://schemas.openxmlformats.org/drawingml/2006/chart" r:id="rId23"/>
        </a:graphicData>
      </a:graphic>
    </xdr:graphicFrame>
    <xdr:clientData/>
  </xdr:twoCellAnchor>
  <xdr:twoCellAnchor>
    <xdr:from>
      <xdr:col>2</xdr:col>
      <xdr:colOff>219075</xdr:colOff>
      <xdr:row>271</xdr:row>
      <xdr:rowOff>152400</xdr:rowOff>
    </xdr:from>
    <xdr:to>
      <xdr:col>6</xdr:col>
      <xdr:colOff>752475</xdr:colOff>
      <xdr:row>283</xdr:row>
      <xdr:rowOff>0</xdr:rowOff>
    </xdr:to>
    <xdr:graphicFrame>
      <xdr:nvGraphicFramePr>
        <xdr:cNvPr id="24" name="Chart 24"/>
        <xdr:cNvGraphicFramePr/>
      </xdr:nvGraphicFramePr>
      <xdr:xfrm>
        <a:off x="1885950" y="44034075"/>
        <a:ext cx="3581400" cy="1790700"/>
      </xdr:xfrm>
      <a:graphic>
        <a:graphicData uri="http://schemas.openxmlformats.org/drawingml/2006/chart">
          <c:chart xmlns:c="http://schemas.openxmlformats.org/drawingml/2006/chart" r:id="rId24"/>
        </a:graphicData>
      </a:graphic>
    </xdr:graphicFrame>
    <xdr:clientData/>
  </xdr:twoCellAnchor>
  <xdr:twoCellAnchor>
    <xdr:from>
      <xdr:col>2</xdr:col>
      <xdr:colOff>219075</xdr:colOff>
      <xdr:row>283</xdr:row>
      <xdr:rowOff>152400</xdr:rowOff>
    </xdr:from>
    <xdr:to>
      <xdr:col>6</xdr:col>
      <xdr:colOff>752475</xdr:colOff>
      <xdr:row>295</xdr:row>
      <xdr:rowOff>0</xdr:rowOff>
    </xdr:to>
    <xdr:graphicFrame>
      <xdr:nvGraphicFramePr>
        <xdr:cNvPr id="25" name="Chart 25"/>
        <xdr:cNvGraphicFramePr/>
      </xdr:nvGraphicFramePr>
      <xdr:xfrm>
        <a:off x="1885950" y="45977175"/>
        <a:ext cx="3581400" cy="1790700"/>
      </xdr:xfrm>
      <a:graphic>
        <a:graphicData uri="http://schemas.openxmlformats.org/drawingml/2006/chart">
          <c:chart xmlns:c="http://schemas.openxmlformats.org/drawingml/2006/chart" r:id="rId25"/>
        </a:graphicData>
      </a:graphic>
    </xdr:graphicFrame>
    <xdr:clientData/>
  </xdr:twoCellAnchor>
  <xdr:twoCellAnchor>
    <xdr:from>
      <xdr:col>2</xdr:col>
      <xdr:colOff>219075</xdr:colOff>
      <xdr:row>295</xdr:row>
      <xdr:rowOff>0</xdr:rowOff>
    </xdr:from>
    <xdr:to>
      <xdr:col>6</xdr:col>
      <xdr:colOff>752475</xdr:colOff>
      <xdr:row>306</xdr:row>
      <xdr:rowOff>0</xdr:rowOff>
    </xdr:to>
    <xdr:graphicFrame>
      <xdr:nvGraphicFramePr>
        <xdr:cNvPr id="26" name="Chart 26"/>
        <xdr:cNvGraphicFramePr/>
      </xdr:nvGraphicFramePr>
      <xdr:xfrm>
        <a:off x="1885950" y="47767875"/>
        <a:ext cx="3581400" cy="1781175"/>
      </xdr:xfrm>
      <a:graphic>
        <a:graphicData uri="http://schemas.openxmlformats.org/drawingml/2006/chart">
          <c:chart xmlns:c="http://schemas.openxmlformats.org/drawingml/2006/chart" r:id="rId26"/>
        </a:graphicData>
      </a:graphic>
    </xdr:graphicFrame>
    <xdr:clientData/>
  </xdr:twoCellAnchor>
  <xdr:twoCellAnchor>
    <xdr:from>
      <xdr:col>2</xdr:col>
      <xdr:colOff>219075</xdr:colOff>
      <xdr:row>306</xdr:row>
      <xdr:rowOff>152400</xdr:rowOff>
    </xdr:from>
    <xdr:to>
      <xdr:col>6</xdr:col>
      <xdr:colOff>752475</xdr:colOff>
      <xdr:row>317</xdr:row>
      <xdr:rowOff>152400</xdr:rowOff>
    </xdr:to>
    <xdr:graphicFrame>
      <xdr:nvGraphicFramePr>
        <xdr:cNvPr id="27" name="Chart 27"/>
        <xdr:cNvGraphicFramePr/>
      </xdr:nvGraphicFramePr>
      <xdr:xfrm>
        <a:off x="1885950" y="49701450"/>
        <a:ext cx="3581400" cy="1781175"/>
      </xdr:xfrm>
      <a:graphic>
        <a:graphicData uri="http://schemas.openxmlformats.org/drawingml/2006/chart">
          <c:chart xmlns:c="http://schemas.openxmlformats.org/drawingml/2006/chart" r:id="rId27"/>
        </a:graphicData>
      </a:graphic>
    </xdr:graphicFrame>
    <xdr:clientData/>
  </xdr:twoCellAnchor>
  <xdr:twoCellAnchor>
    <xdr:from>
      <xdr:col>2</xdr:col>
      <xdr:colOff>219075</xdr:colOff>
      <xdr:row>318</xdr:row>
      <xdr:rowOff>152400</xdr:rowOff>
    </xdr:from>
    <xdr:to>
      <xdr:col>6</xdr:col>
      <xdr:colOff>752475</xdr:colOff>
      <xdr:row>330</xdr:row>
      <xdr:rowOff>0</xdr:rowOff>
    </xdr:to>
    <xdr:graphicFrame>
      <xdr:nvGraphicFramePr>
        <xdr:cNvPr id="28" name="Chart 28"/>
        <xdr:cNvGraphicFramePr/>
      </xdr:nvGraphicFramePr>
      <xdr:xfrm>
        <a:off x="1885950" y="51644550"/>
        <a:ext cx="3581400" cy="1790700"/>
      </xdr:xfrm>
      <a:graphic>
        <a:graphicData uri="http://schemas.openxmlformats.org/drawingml/2006/chart">
          <c:chart xmlns:c="http://schemas.openxmlformats.org/drawingml/2006/chart" r:id="rId28"/>
        </a:graphicData>
      </a:graphic>
    </xdr:graphicFrame>
    <xdr:clientData/>
  </xdr:twoCellAnchor>
  <xdr:twoCellAnchor>
    <xdr:from>
      <xdr:col>2</xdr:col>
      <xdr:colOff>219075</xdr:colOff>
      <xdr:row>330</xdr:row>
      <xdr:rowOff>152400</xdr:rowOff>
    </xdr:from>
    <xdr:to>
      <xdr:col>6</xdr:col>
      <xdr:colOff>752475</xdr:colOff>
      <xdr:row>342</xdr:row>
      <xdr:rowOff>0</xdr:rowOff>
    </xdr:to>
    <xdr:graphicFrame>
      <xdr:nvGraphicFramePr>
        <xdr:cNvPr id="29" name="Chart 29"/>
        <xdr:cNvGraphicFramePr/>
      </xdr:nvGraphicFramePr>
      <xdr:xfrm>
        <a:off x="1885950" y="53587650"/>
        <a:ext cx="3581400" cy="1790700"/>
      </xdr:xfrm>
      <a:graphic>
        <a:graphicData uri="http://schemas.openxmlformats.org/drawingml/2006/chart">
          <c:chart xmlns:c="http://schemas.openxmlformats.org/drawingml/2006/chart" r:id="rId29"/>
        </a:graphicData>
      </a:graphic>
    </xdr:graphicFrame>
    <xdr:clientData/>
  </xdr:twoCellAnchor>
  <xdr:twoCellAnchor>
    <xdr:from>
      <xdr:col>2</xdr:col>
      <xdr:colOff>219075</xdr:colOff>
      <xdr:row>342</xdr:row>
      <xdr:rowOff>152400</xdr:rowOff>
    </xdr:from>
    <xdr:to>
      <xdr:col>6</xdr:col>
      <xdr:colOff>752475</xdr:colOff>
      <xdr:row>354</xdr:row>
      <xdr:rowOff>0</xdr:rowOff>
    </xdr:to>
    <xdr:graphicFrame>
      <xdr:nvGraphicFramePr>
        <xdr:cNvPr id="30" name="Chart 30"/>
        <xdr:cNvGraphicFramePr/>
      </xdr:nvGraphicFramePr>
      <xdr:xfrm>
        <a:off x="1885950" y="55530750"/>
        <a:ext cx="3581400" cy="1790700"/>
      </xdr:xfrm>
      <a:graphic>
        <a:graphicData uri="http://schemas.openxmlformats.org/drawingml/2006/chart">
          <c:chart xmlns:c="http://schemas.openxmlformats.org/drawingml/2006/chart" r:id="rId3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U22"/>
  <sheetViews>
    <sheetView showGridLines="0" zoomScalePageLayoutView="0" workbookViewId="0" topLeftCell="A5">
      <selection activeCell="B7" sqref="B7"/>
    </sheetView>
  </sheetViews>
  <sheetFormatPr defaultColWidth="11.421875" defaultRowHeight="12.75"/>
  <cols>
    <col min="1" max="1" width="3.8515625" style="0" customWidth="1"/>
    <col min="2" max="2" width="125.7109375" style="0" customWidth="1"/>
  </cols>
  <sheetData>
    <row r="1" spans="1:21" ht="12.75">
      <c r="A1" s="67"/>
      <c r="B1" s="67"/>
      <c r="C1" s="67"/>
      <c r="D1" s="67"/>
      <c r="E1" s="67"/>
      <c r="F1" s="67"/>
      <c r="G1" s="67"/>
      <c r="H1" s="67"/>
      <c r="I1" s="67"/>
      <c r="J1" s="67"/>
      <c r="K1" s="67"/>
      <c r="L1" s="67"/>
      <c r="M1" s="67"/>
      <c r="N1" s="67"/>
      <c r="O1" s="67"/>
      <c r="P1" s="67"/>
      <c r="Q1" s="67"/>
      <c r="R1" s="67"/>
      <c r="S1" s="67"/>
      <c r="T1" s="67"/>
      <c r="U1" s="67"/>
    </row>
    <row r="2" spans="1:21" ht="12.75">
      <c r="A2" s="67"/>
      <c r="B2" s="68" t="s">
        <v>61</v>
      </c>
      <c r="C2" s="67"/>
      <c r="D2" s="67"/>
      <c r="E2" s="67"/>
      <c r="F2" s="67"/>
      <c r="G2" s="67"/>
      <c r="H2" s="67"/>
      <c r="I2" s="67"/>
      <c r="J2" s="67"/>
      <c r="K2" s="67"/>
      <c r="L2" s="67"/>
      <c r="M2" s="67"/>
      <c r="N2" s="67"/>
      <c r="O2" s="67"/>
      <c r="P2" s="67"/>
      <c r="Q2" s="67"/>
      <c r="R2" s="67"/>
      <c r="S2" s="67"/>
      <c r="T2" s="67"/>
      <c r="U2" s="67"/>
    </row>
    <row r="3" spans="1:21" ht="12.75">
      <c r="A3" s="67"/>
      <c r="B3" s="67"/>
      <c r="C3" s="67"/>
      <c r="D3" s="67"/>
      <c r="E3" s="67"/>
      <c r="F3" s="67"/>
      <c r="G3" s="67"/>
      <c r="H3" s="67"/>
      <c r="I3" s="67"/>
      <c r="J3" s="67"/>
      <c r="K3" s="67"/>
      <c r="L3" s="67"/>
      <c r="M3" s="67"/>
      <c r="N3" s="67"/>
      <c r="O3" s="67"/>
      <c r="P3" s="67"/>
      <c r="Q3" s="67"/>
      <c r="R3" s="67"/>
      <c r="S3" s="67"/>
      <c r="T3" s="67"/>
      <c r="U3" s="67"/>
    </row>
    <row r="4" spans="1:21" ht="18" customHeight="1">
      <c r="A4" s="67"/>
      <c r="B4" s="69" t="s">
        <v>50</v>
      </c>
      <c r="C4" s="67"/>
      <c r="D4" s="67"/>
      <c r="E4" s="67"/>
      <c r="F4" s="67"/>
      <c r="G4" s="67"/>
      <c r="H4" s="67"/>
      <c r="I4" s="67"/>
      <c r="J4" s="67"/>
      <c r="K4" s="67"/>
      <c r="L4" s="67"/>
      <c r="M4" s="67"/>
      <c r="N4" s="67"/>
      <c r="O4" s="67"/>
      <c r="P4" s="67"/>
      <c r="Q4" s="67"/>
      <c r="R4" s="67"/>
      <c r="S4" s="67"/>
      <c r="T4" s="67"/>
      <c r="U4" s="67"/>
    </row>
    <row r="5" spans="1:21" ht="120" customHeight="1">
      <c r="A5" s="67"/>
      <c r="B5" s="69" t="s">
        <v>62</v>
      </c>
      <c r="C5" s="67"/>
      <c r="D5" s="67"/>
      <c r="E5" s="67"/>
      <c r="F5" s="67"/>
      <c r="G5" s="67"/>
      <c r="H5" s="67"/>
      <c r="I5" s="67"/>
      <c r="J5" s="67"/>
      <c r="K5" s="67"/>
      <c r="L5" s="67"/>
      <c r="M5" s="67"/>
      <c r="N5" s="67"/>
      <c r="O5" s="67"/>
      <c r="P5" s="67"/>
      <c r="Q5" s="67"/>
      <c r="R5" s="67"/>
      <c r="S5" s="67"/>
      <c r="T5" s="67"/>
      <c r="U5" s="67"/>
    </row>
    <row r="6" spans="1:21" ht="37.5" customHeight="1">
      <c r="A6" s="67"/>
      <c r="B6" s="69" t="s">
        <v>51</v>
      </c>
      <c r="C6" s="67"/>
      <c r="D6" s="67"/>
      <c r="E6" s="67"/>
      <c r="F6" s="67"/>
      <c r="G6" s="67"/>
      <c r="H6" s="67"/>
      <c r="I6" s="67"/>
      <c r="J6" s="67"/>
      <c r="K6" s="67"/>
      <c r="L6" s="67"/>
      <c r="M6" s="67"/>
      <c r="N6" s="67"/>
      <c r="O6" s="67"/>
      <c r="P6" s="67"/>
      <c r="Q6" s="67"/>
      <c r="R6" s="67"/>
      <c r="S6" s="67"/>
      <c r="T6" s="67"/>
      <c r="U6" s="67"/>
    </row>
    <row r="7" spans="1:21" ht="53.25" customHeight="1">
      <c r="A7" s="67"/>
      <c r="B7" s="70" t="s">
        <v>63</v>
      </c>
      <c r="C7" s="67"/>
      <c r="D7" s="67"/>
      <c r="E7" s="67"/>
      <c r="F7" s="67"/>
      <c r="G7" s="67"/>
      <c r="H7" s="67"/>
      <c r="I7" s="67"/>
      <c r="J7" s="67"/>
      <c r="K7" s="67"/>
      <c r="L7" s="67"/>
      <c r="M7" s="67"/>
      <c r="N7" s="67"/>
      <c r="O7" s="67"/>
      <c r="P7" s="67"/>
      <c r="Q7" s="67"/>
      <c r="R7" s="67"/>
      <c r="S7" s="67"/>
      <c r="T7" s="67"/>
      <c r="U7" s="67"/>
    </row>
    <row r="8" spans="1:21" ht="66.75" customHeight="1">
      <c r="A8" s="67"/>
      <c r="B8" s="71" t="s">
        <v>64</v>
      </c>
      <c r="C8" s="67"/>
      <c r="D8" s="67"/>
      <c r="E8" s="67"/>
      <c r="F8" s="67"/>
      <c r="G8" s="67"/>
      <c r="H8" s="67"/>
      <c r="I8" s="67"/>
      <c r="J8" s="67"/>
      <c r="K8" s="67"/>
      <c r="L8" s="67"/>
      <c r="M8" s="67"/>
      <c r="N8" s="67"/>
      <c r="O8" s="67"/>
      <c r="P8" s="67"/>
      <c r="Q8" s="67"/>
      <c r="R8" s="67"/>
      <c r="S8" s="67"/>
      <c r="T8" s="67"/>
      <c r="U8" s="67"/>
    </row>
    <row r="9" spans="1:21" ht="12.75">
      <c r="A9" s="67"/>
      <c r="B9" s="67"/>
      <c r="C9" s="67"/>
      <c r="D9" s="67"/>
      <c r="E9" s="67"/>
      <c r="F9" s="67"/>
      <c r="G9" s="67"/>
      <c r="H9" s="67"/>
      <c r="I9" s="67"/>
      <c r="J9" s="67"/>
      <c r="K9" s="67"/>
      <c r="L9" s="67"/>
      <c r="M9" s="67"/>
      <c r="N9" s="67"/>
      <c r="O9" s="67"/>
      <c r="P9" s="67"/>
      <c r="Q9" s="67"/>
      <c r="R9" s="67"/>
      <c r="S9" s="67"/>
      <c r="T9" s="67"/>
      <c r="U9" s="67"/>
    </row>
    <row r="10" spans="1:21" ht="12.75">
      <c r="A10" s="67"/>
      <c r="B10" s="67"/>
      <c r="C10" s="67"/>
      <c r="D10" s="67"/>
      <c r="E10" s="67"/>
      <c r="F10" s="67"/>
      <c r="G10" s="67"/>
      <c r="H10" s="67"/>
      <c r="I10" s="67"/>
      <c r="J10" s="67"/>
      <c r="K10" s="67"/>
      <c r="L10" s="67"/>
      <c r="M10" s="67"/>
      <c r="N10" s="67"/>
      <c r="O10" s="67"/>
      <c r="P10" s="67"/>
      <c r="Q10" s="67"/>
      <c r="R10" s="67"/>
      <c r="S10" s="67"/>
      <c r="T10" s="67"/>
      <c r="U10" s="67"/>
    </row>
    <row r="11" spans="1:21" ht="12.75">
      <c r="A11" s="67"/>
      <c r="B11" s="67"/>
      <c r="C11" s="67"/>
      <c r="D11" s="67"/>
      <c r="E11" s="67"/>
      <c r="F11" s="67"/>
      <c r="G11" s="67"/>
      <c r="H11" s="67"/>
      <c r="I11" s="67"/>
      <c r="J11" s="67"/>
      <c r="K11" s="67"/>
      <c r="L11" s="67"/>
      <c r="M11" s="67"/>
      <c r="N11" s="67"/>
      <c r="O11" s="67"/>
      <c r="P11" s="67"/>
      <c r="Q11" s="67"/>
      <c r="R11" s="67"/>
      <c r="S11" s="67"/>
      <c r="T11" s="67"/>
      <c r="U11" s="67"/>
    </row>
    <row r="12" spans="1:21" ht="12.75">
      <c r="A12" s="67"/>
      <c r="B12" s="67"/>
      <c r="C12" s="67"/>
      <c r="D12" s="67"/>
      <c r="E12" s="67"/>
      <c r="F12" s="67"/>
      <c r="G12" s="67"/>
      <c r="H12" s="67"/>
      <c r="I12" s="67"/>
      <c r="J12" s="67"/>
      <c r="K12" s="67"/>
      <c r="L12" s="67"/>
      <c r="M12" s="67"/>
      <c r="N12" s="67"/>
      <c r="O12" s="67"/>
      <c r="P12" s="67"/>
      <c r="Q12" s="67"/>
      <c r="R12" s="67"/>
      <c r="S12" s="67"/>
      <c r="T12" s="67"/>
      <c r="U12" s="67"/>
    </row>
    <row r="13" spans="1:21" ht="12.75">
      <c r="A13" s="67"/>
      <c r="B13" s="67"/>
      <c r="C13" s="67"/>
      <c r="D13" s="67"/>
      <c r="E13" s="67"/>
      <c r="F13" s="67"/>
      <c r="G13" s="67"/>
      <c r="H13" s="67"/>
      <c r="I13" s="67"/>
      <c r="J13" s="67"/>
      <c r="K13" s="67"/>
      <c r="L13" s="67"/>
      <c r="M13" s="67"/>
      <c r="N13" s="67"/>
      <c r="O13" s="67"/>
      <c r="P13" s="67"/>
      <c r="Q13" s="67"/>
      <c r="R13" s="67"/>
      <c r="S13" s="67"/>
      <c r="T13" s="67"/>
      <c r="U13" s="67"/>
    </row>
    <row r="14" spans="1:21" ht="12.75">
      <c r="A14" s="67"/>
      <c r="B14" s="67"/>
      <c r="C14" s="67"/>
      <c r="D14" s="67"/>
      <c r="E14" s="67"/>
      <c r="F14" s="67"/>
      <c r="G14" s="67"/>
      <c r="H14" s="67"/>
      <c r="I14" s="67"/>
      <c r="J14" s="67"/>
      <c r="K14" s="67"/>
      <c r="L14" s="67"/>
      <c r="M14" s="67"/>
      <c r="N14" s="67"/>
      <c r="O14" s="67"/>
      <c r="P14" s="67"/>
      <c r="Q14" s="67"/>
      <c r="R14" s="67"/>
      <c r="S14" s="67"/>
      <c r="T14" s="67"/>
      <c r="U14" s="67"/>
    </row>
    <row r="15" spans="1:21" ht="12.75">
      <c r="A15" s="67"/>
      <c r="B15" s="67"/>
      <c r="C15" s="67"/>
      <c r="D15" s="67"/>
      <c r="E15" s="67"/>
      <c r="F15" s="67"/>
      <c r="G15" s="67"/>
      <c r="H15" s="67"/>
      <c r="I15" s="67"/>
      <c r="J15" s="67"/>
      <c r="K15" s="67"/>
      <c r="L15" s="67"/>
      <c r="M15" s="67"/>
      <c r="N15" s="67"/>
      <c r="O15" s="67"/>
      <c r="P15" s="67"/>
      <c r="Q15" s="67"/>
      <c r="R15" s="67"/>
      <c r="S15" s="67"/>
      <c r="T15" s="67"/>
      <c r="U15" s="67"/>
    </row>
    <row r="16" spans="1:21" ht="12.75">
      <c r="A16" s="67"/>
      <c r="B16" s="67"/>
      <c r="C16" s="67"/>
      <c r="D16" s="67"/>
      <c r="E16" s="67"/>
      <c r="F16" s="67"/>
      <c r="G16" s="67"/>
      <c r="H16" s="67"/>
      <c r="I16" s="67"/>
      <c r="J16" s="67"/>
      <c r="K16" s="67"/>
      <c r="L16" s="67"/>
      <c r="M16" s="67"/>
      <c r="N16" s="67"/>
      <c r="O16" s="67"/>
      <c r="P16" s="67"/>
      <c r="Q16" s="67"/>
      <c r="R16" s="67"/>
      <c r="S16" s="67"/>
      <c r="T16" s="67"/>
      <c r="U16" s="67"/>
    </row>
    <row r="17" spans="1:21" ht="12.75">
      <c r="A17" s="67"/>
      <c r="B17" s="67"/>
      <c r="C17" s="67"/>
      <c r="D17" s="67"/>
      <c r="E17" s="67"/>
      <c r="F17" s="67"/>
      <c r="G17" s="67"/>
      <c r="H17" s="67"/>
      <c r="I17" s="67"/>
      <c r="J17" s="67"/>
      <c r="K17" s="67"/>
      <c r="L17" s="67"/>
      <c r="M17" s="67"/>
      <c r="N17" s="67"/>
      <c r="O17" s="67"/>
      <c r="P17" s="67"/>
      <c r="Q17" s="67"/>
      <c r="R17" s="67"/>
      <c r="S17" s="67"/>
      <c r="T17" s="67"/>
      <c r="U17" s="67"/>
    </row>
    <row r="18" spans="1:21" ht="12.75">
      <c r="A18" s="67"/>
      <c r="B18" s="67"/>
      <c r="C18" s="67"/>
      <c r="D18" s="67"/>
      <c r="E18" s="67"/>
      <c r="F18" s="67"/>
      <c r="G18" s="67"/>
      <c r="H18" s="67"/>
      <c r="I18" s="67"/>
      <c r="J18" s="67"/>
      <c r="K18" s="67"/>
      <c r="L18" s="67"/>
      <c r="M18" s="67"/>
      <c r="N18" s="67"/>
      <c r="O18" s="67"/>
      <c r="P18" s="67"/>
      <c r="Q18" s="67"/>
      <c r="R18" s="67"/>
      <c r="S18" s="67"/>
      <c r="T18" s="67"/>
      <c r="U18" s="67"/>
    </row>
    <row r="19" spans="1:21" ht="12.75">
      <c r="A19" s="67"/>
      <c r="B19" s="67"/>
      <c r="C19" s="67"/>
      <c r="D19" s="67"/>
      <c r="E19" s="67"/>
      <c r="F19" s="67"/>
      <c r="G19" s="67"/>
      <c r="H19" s="67"/>
      <c r="I19" s="67"/>
      <c r="J19" s="67"/>
      <c r="K19" s="67"/>
      <c r="L19" s="67"/>
      <c r="M19" s="67"/>
      <c r="N19" s="67"/>
      <c r="O19" s="67"/>
      <c r="P19" s="67"/>
      <c r="Q19" s="67"/>
      <c r="R19" s="67"/>
      <c r="S19" s="67"/>
      <c r="T19" s="67"/>
      <c r="U19" s="67"/>
    </row>
    <row r="20" spans="1:21" ht="12.75">
      <c r="A20" s="67"/>
      <c r="B20" s="67"/>
      <c r="C20" s="67"/>
      <c r="D20" s="67"/>
      <c r="E20" s="67"/>
      <c r="F20" s="67"/>
      <c r="G20" s="67"/>
      <c r="H20" s="67"/>
      <c r="I20" s="67"/>
      <c r="J20" s="67"/>
      <c r="K20" s="67"/>
      <c r="L20" s="67"/>
      <c r="M20" s="67"/>
      <c r="N20" s="67"/>
      <c r="O20" s="67"/>
      <c r="P20" s="67"/>
      <c r="Q20" s="67"/>
      <c r="R20" s="67"/>
      <c r="S20" s="67"/>
      <c r="T20" s="67"/>
      <c r="U20" s="67"/>
    </row>
    <row r="21" spans="1:21" ht="12.75">
      <c r="A21" s="67"/>
      <c r="B21" s="67"/>
      <c r="C21" s="67"/>
      <c r="D21" s="67"/>
      <c r="E21" s="67"/>
      <c r="F21" s="67"/>
      <c r="G21" s="67"/>
      <c r="H21" s="67"/>
      <c r="I21" s="67"/>
      <c r="J21" s="67"/>
      <c r="K21" s="67"/>
      <c r="L21" s="67"/>
      <c r="M21" s="67"/>
      <c r="N21" s="67"/>
      <c r="O21" s="67"/>
      <c r="P21" s="67"/>
      <c r="Q21" s="67"/>
      <c r="R21" s="67"/>
      <c r="S21" s="67"/>
      <c r="T21" s="67"/>
      <c r="U21" s="67"/>
    </row>
    <row r="22" spans="1:21" ht="12.75">
      <c r="A22" s="67"/>
      <c r="B22" s="67"/>
      <c r="C22" s="67"/>
      <c r="D22" s="67"/>
      <c r="E22" s="67"/>
      <c r="F22" s="67"/>
      <c r="G22" s="67"/>
      <c r="H22" s="67"/>
      <c r="I22" s="67"/>
      <c r="J22" s="67"/>
      <c r="K22" s="67"/>
      <c r="L22" s="67"/>
      <c r="M22" s="67"/>
      <c r="N22" s="67"/>
      <c r="O22" s="67"/>
      <c r="P22" s="67"/>
      <c r="Q22" s="67"/>
      <c r="R22" s="67"/>
      <c r="S22" s="67"/>
      <c r="T22" s="67"/>
      <c r="U22" s="67"/>
    </row>
  </sheetData>
  <sheetProtection sheet="1" objects="1" scenarios="1"/>
  <printOptions/>
  <pageMargins left="0.7874015748031497" right="0.7874015748031497" top="0.984251968503937" bottom="0.984251968503937" header="0.5118110236220472" footer="0.5118110236220472"/>
  <pageSetup horizontalDpi="200" verticalDpi="200" orientation="portrait" paperSize="9" r:id="rId1"/>
</worksheet>
</file>

<file path=xl/worksheets/sheet2.xml><?xml version="1.0" encoding="utf-8"?>
<worksheet xmlns="http://schemas.openxmlformats.org/spreadsheetml/2006/main" xmlns:r="http://schemas.openxmlformats.org/officeDocument/2006/relationships">
  <dimension ref="B2:H32"/>
  <sheetViews>
    <sheetView showGridLines="0" tabSelected="1" workbookViewId="0" topLeftCell="A1">
      <selection activeCell="E15" sqref="E15"/>
    </sheetView>
  </sheetViews>
  <sheetFormatPr defaultColWidth="11.421875" defaultRowHeight="12.75"/>
  <cols>
    <col min="1" max="1" width="9.57421875" style="0" customWidth="1"/>
    <col min="2" max="2" width="22.8515625" style="0" customWidth="1"/>
    <col min="3" max="3" width="10.7109375" style="0" customWidth="1"/>
    <col min="4" max="4" width="6.8515625" style="1" customWidth="1"/>
    <col min="5" max="5" width="27.7109375" style="0" customWidth="1"/>
    <col min="6" max="6" width="17.57421875" style="0" customWidth="1"/>
    <col min="7" max="7" width="13.28125" style="0" customWidth="1"/>
    <col min="8" max="8" width="9.140625" style="0" customWidth="1"/>
    <col min="9" max="9" width="16.140625" style="0" customWidth="1"/>
  </cols>
  <sheetData>
    <row r="1" ht="6.75" customHeight="1"/>
    <row r="2" spans="4:8" ht="12.75" customHeight="1">
      <c r="D2" s="2" t="s">
        <v>5</v>
      </c>
      <c r="E2" s="2" t="s">
        <v>1</v>
      </c>
      <c r="F2" s="2" t="s">
        <v>2</v>
      </c>
      <c r="G2" s="2" t="s">
        <v>6</v>
      </c>
      <c r="H2" s="2" t="s">
        <v>3</v>
      </c>
    </row>
    <row r="3" spans="4:8" ht="12.75" customHeight="1">
      <c r="D3" s="2">
        <v>1</v>
      </c>
      <c r="E3" s="23"/>
      <c r="F3" s="24"/>
      <c r="G3" s="4"/>
      <c r="H3" s="5"/>
    </row>
    <row r="4" spans="4:8" ht="12.75" customHeight="1">
      <c r="D4" s="2">
        <v>2</v>
      </c>
      <c r="E4" s="25"/>
      <c r="F4" s="26"/>
      <c r="G4" s="6"/>
      <c r="H4" s="7"/>
    </row>
    <row r="5" spans="4:8" ht="12.75" customHeight="1">
      <c r="D5" s="2">
        <v>3</v>
      </c>
      <c r="E5" s="27"/>
      <c r="F5" s="28"/>
      <c r="G5" s="8"/>
      <c r="H5" s="9"/>
    </row>
    <row r="6" spans="4:8" ht="12.75" customHeight="1">
      <c r="D6" s="2">
        <v>4</v>
      </c>
      <c r="E6" s="25"/>
      <c r="F6" s="26"/>
      <c r="G6" s="6"/>
      <c r="H6" s="7"/>
    </row>
    <row r="7" spans="4:8" ht="12.75">
      <c r="D7" s="2">
        <v>5</v>
      </c>
      <c r="E7" s="27"/>
      <c r="F7" s="28"/>
      <c r="G7" s="8"/>
      <c r="H7" s="9"/>
    </row>
    <row r="8" spans="4:8" ht="12.75">
      <c r="D8" s="2">
        <v>6</v>
      </c>
      <c r="E8" s="25"/>
      <c r="F8" s="26"/>
      <c r="G8" s="6"/>
      <c r="H8" s="7"/>
    </row>
    <row r="9" spans="4:8" ht="12.75">
      <c r="D9" s="2">
        <v>7</v>
      </c>
      <c r="E9" s="27"/>
      <c r="F9" s="28"/>
      <c r="G9" s="8"/>
      <c r="H9" s="9"/>
    </row>
    <row r="10" spans="4:8" ht="12.75">
      <c r="D10" s="2">
        <v>8</v>
      </c>
      <c r="E10" s="25"/>
      <c r="F10" s="26"/>
      <c r="G10" s="6"/>
      <c r="H10" s="7"/>
    </row>
    <row r="11" spans="4:8" ht="12.75">
      <c r="D11" s="2">
        <v>9</v>
      </c>
      <c r="E11" s="27"/>
      <c r="F11" s="28"/>
      <c r="G11" s="8"/>
      <c r="H11" s="9"/>
    </row>
    <row r="12" spans="4:8" ht="12.75">
      <c r="D12" s="2">
        <v>10</v>
      </c>
      <c r="E12" s="25"/>
      <c r="F12" s="26"/>
      <c r="G12" s="6"/>
      <c r="H12" s="7"/>
    </row>
    <row r="13" spans="4:8" ht="12.75">
      <c r="D13" s="2">
        <v>11</v>
      </c>
      <c r="E13" s="27"/>
      <c r="F13" s="28"/>
      <c r="G13" s="8"/>
      <c r="H13" s="9"/>
    </row>
    <row r="14" spans="4:8" ht="12.75">
      <c r="D14" s="2">
        <v>12</v>
      </c>
      <c r="E14" s="25"/>
      <c r="F14" s="26"/>
      <c r="G14" s="6"/>
      <c r="H14" s="7"/>
    </row>
    <row r="15" spans="4:8" ht="12.75">
      <c r="D15" s="2">
        <v>13</v>
      </c>
      <c r="E15" s="27"/>
      <c r="F15" s="28"/>
      <c r="G15" s="8"/>
      <c r="H15" s="9"/>
    </row>
    <row r="16" spans="4:8" ht="12.75">
      <c r="D16" s="2">
        <v>14</v>
      </c>
      <c r="E16" s="25"/>
      <c r="F16" s="26"/>
      <c r="G16" s="6"/>
      <c r="H16" s="7"/>
    </row>
    <row r="17" spans="4:8" ht="12.75">
      <c r="D17" s="2">
        <v>15</v>
      </c>
      <c r="E17" s="27"/>
      <c r="F17" s="28"/>
      <c r="G17" s="8"/>
      <c r="H17" s="9"/>
    </row>
    <row r="18" spans="4:8" ht="12.75">
      <c r="D18" s="2">
        <v>16</v>
      </c>
      <c r="E18" s="25"/>
      <c r="F18" s="26"/>
      <c r="G18" s="6"/>
      <c r="H18" s="7"/>
    </row>
    <row r="19" spans="4:8" ht="12.75">
      <c r="D19" s="2">
        <v>17</v>
      </c>
      <c r="E19" s="27"/>
      <c r="F19" s="28"/>
      <c r="G19" s="8"/>
      <c r="H19" s="9"/>
    </row>
    <row r="20" spans="4:8" ht="12.75">
      <c r="D20" s="2">
        <v>18</v>
      </c>
      <c r="E20" s="25"/>
      <c r="F20" s="26"/>
      <c r="G20" s="6"/>
      <c r="H20" s="7"/>
    </row>
    <row r="21" spans="4:8" ht="12.75">
      <c r="D21" s="2">
        <v>19</v>
      </c>
      <c r="E21" s="27"/>
      <c r="F21" s="28"/>
      <c r="G21" s="8"/>
      <c r="H21" s="9"/>
    </row>
    <row r="22" spans="4:8" ht="12.75">
      <c r="D22" s="2">
        <v>20</v>
      </c>
      <c r="E22" s="25"/>
      <c r="F22" s="26"/>
      <c r="G22" s="6"/>
      <c r="H22" s="7"/>
    </row>
    <row r="23" spans="4:8" ht="12.75">
      <c r="D23" s="2">
        <v>21</v>
      </c>
      <c r="E23" s="27"/>
      <c r="F23" s="28"/>
      <c r="G23" s="8"/>
      <c r="H23" s="9"/>
    </row>
    <row r="24" spans="4:8" ht="12.75">
      <c r="D24" s="2">
        <v>22</v>
      </c>
      <c r="E24" s="25"/>
      <c r="F24" s="26"/>
      <c r="G24" s="6"/>
      <c r="H24" s="7"/>
    </row>
    <row r="25" spans="2:8" ht="12.75">
      <c r="B25" s="1" t="s">
        <v>7</v>
      </c>
      <c r="D25" s="2">
        <v>23</v>
      </c>
      <c r="E25" s="27"/>
      <c r="F25" s="28"/>
      <c r="G25" s="8"/>
      <c r="H25" s="9"/>
    </row>
    <row r="26" spans="2:8" ht="12.75">
      <c r="B26" s="3"/>
      <c r="D26" s="2">
        <v>24</v>
      </c>
      <c r="E26" s="25"/>
      <c r="F26" s="26"/>
      <c r="G26" s="6"/>
      <c r="H26" s="7"/>
    </row>
    <row r="27" spans="4:8" ht="12.75">
      <c r="D27" s="2">
        <v>25</v>
      </c>
      <c r="E27" s="27"/>
      <c r="F27" s="28"/>
      <c r="G27" s="8"/>
      <c r="H27" s="9"/>
    </row>
    <row r="28" spans="2:8" ht="12.75">
      <c r="B28" s="1" t="s">
        <v>4</v>
      </c>
      <c r="D28" s="2">
        <v>26</v>
      </c>
      <c r="E28" s="25"/>
      <c r="F28" s="26"/>
      <c r="G28" s="6"/>
      <c r="H28" s="7"/>
    </row>
    <row r="29" spans="2:8" ht="12.75">
      <c r="B29" s="3"/>
      <c r="D29" s="2">
        <v>27</v>
      </c>
      <c r="E29" s="27"/>
      <c r="F29" s="28"/>
      <c r="G29" s="8"/>
      <c r="H29" s="9"/>
    </row>
    <row r="30" spans="4:8" ht="12.75">
      <c r="D30" s="2">
        <v>28</v>
      </c>
      <c r="E30" s="25"/>
      <c r="F30" s="26"/>
      <c r="G30" s="6"/>
      <c r="H30" s="7"/>
    </row>
    <row r="31" spans="2:8" ht="12.75">
      <c r="B31" s="1" t="s">
        <v>0</v>
      </c>
      <c r="D31" s="2">
        <v>29</v>
      </c>
      <c r="E31" s="27"/>
      <c r="F31" s="28"/>
      <c r="G31" s="8"/>
      <c r="H31" s="9"/>
    </row>
    <row r="32" spans="2:8" ht="12.75">
      <c r="B32" s="3"/>
      <c r="D32" s="2">
        <v>30</v>
      </c>
      <c r="E32" s="29"/>
      <c r="F32" s="30"/>
      <c r="G32" s="10"/>
      <c r="H32" s="11"/>
    </row>
  </sheetData>
  <sheetProtection sheet="1" objects="1" scenarios="1"/>
  <conditionalFormatting sqref="H4 H30 H6 H8 H10 H12 H14 H16 H18 H20 H22 H24 H26 H28 H32">
    <cfRule type="cellIs" priority="1" dxfId="18" operator="equal" stopIfTrue="1">
      <formula>"M"</formula>
    </cfRule>
  </conditionalFormatting>
  <dataValidations count="2">
    <dataValidation type="list" allowBlank="1" showDropDown="1" showInputMessage="1" showErrorMessage="1" error="Veuillez entrer M ou F" sqref="H3 H5 H7 H9 H11 H13 H15 H17 H19 H21 H23 H25 H27 H29 H31">
      <formula1>"M,F,m,f"</formula1>
    </dataValidation>
    <dataValidation type="list" allowBlank="1" showDropDown="1" showInputMessage="1" showErrorMessage="1" error="Veuillez saisir M ou F" sqref="H4 H6 H8 H10 H12 H14 H16 H18 H20 H22 H24 H26 H28 H30 H32">
      <formula1>"M,F,m,f"</formula1>
    </dataValidation>
  </dataValidations>
  <printOptions/>
  <pageMargins left="0.7874015748031497" right="0.7874015748031497" top="0.984251968503937" bottom="0.984251968503937" header="0.5118110236220472" footer="0.5118110236220472"/>
  <pageSetup horizontalDpi="200" verticalDpi="200" orientation="landscape" paperSize="9" r:id="rId4"/>
  <drawing r:id="rId3"/>
  <legacyDrawing r:id="rId2"/>
</worksheet>
</file>

<file path=xl/worksheets/sheet3.xml><?xml version="1.0" encoding="utf-8"?>
<worksheet xmlns="http://schemas.openxmlformats.org/spreadsheetml/2006/main" xmlns:r="http://schemas.openxmlformats.org/officeDocument/2006/relationships">
  <dimension ref="A1:AS38"/>
  <sheetViews>
    <sheetView showGridLines="0" zoomScale="95" zoomScaleNormal="95" zoomScalePageLayoutView="0" workbookViewId="0" topLeftCell="A1">
      <selection activeCell="M3" sqref="M3"/>
    </sheetView>
  </sheetViews>
  <sheetFormatPr defaultColWidth="11.421875" defaultRowHeight="12.75"/>
  <cols>
    <col min="1" max="1" width="2.7109375" style="18" customWidth="1"/>
    <col min="2" max="2" width="21.421875" style="0" customWidth="1"/>
    <col min="3" max="3" width="13.28125" style="0" customWidth="1"/>
    <col min="4" max="4" width="2.7109375" style="15" customWidth="1"/>
    <col min="5" max="13" width="2.7109375" style="0" customWidth="1"/>
    <col min="14" max="15" width="3.7109375" style="0" customWidth="1"/>
    <col min="16" max="24" width="2.7109375" style="0" customWidth="1"/>
    <col min="25" max="26" width="4.28125" style="0" customWidth="1"/>
    <col min="27" max="33" width="2.7109375" style="0" customWidth="1"/>
    <col min="34" max="34" width="4.28125" style="0" customWidth="1"/>
    <col min="35" max="35" width="21.421875" style="0" customWidth="1"/>
    <col min="36" max="36" width="13.28125" style="0" customWidth="1"/>
    <col min="37" max="40" width="2.7109375" style="0" customWidth="1"/>
  </cols>
  <sheetData>
    <row r="1" spans="1:33" s="109" customFormat="1" ht="15" customHeight="1">
      <c r="A1" s="108"/>
      <c r="D1" s="157" t="s">
        <v>43</v>
      </c>
      <c r="E1" s="158"/>
      <c r="F1" s="158"/>
      <c r="G1" s="158"/>
      <c r="H1" s="158"/>
      <c r="I1" s="158"/>
      <c r="J1" s="158"/>
      <c r="K1" s="158"/>
      <c r="L1" s="158"/>
      <c r="M1" s="159"/>
      <c r="N1" s="149" t="s">
        <v>54</v>
      </c>
      <c r="O1" s="150"/>
      <c r="P1" s="160" t="s">
        <v>53</v>
      </c>
      <c r="Q1" s="161"/>
      <c r="R1" s="161"/>
      <c r="S1" s="161"/>
      <c r="T1" s="161"/>
      <c r="U1" s="161"/>
      <c r="V1" s="161"/>
      <c r="W1" s="161"/>
      <c r="X1" s="162"/>
      <c r="Y1" s="163" t="s">
        <v>56</v>
      </c>
      <c r="Z1" s="164"/>
      <c r="AA1" s="143" t="s">
        <v>45</v>
      </c>
      <c r="AB1" s="144"/>
      <c r="AC1" s="144"/>
      <c r="AD1" s="144"/>
      <c r="AE1" s="144"/>
      <c r="AF1" s="144"/>
      <c r="AG1" s="145"/>
    </row>
    <row r="2" spans="1:33" s="16" customFormat="1" ht="12.75" customHeight="1">
      <c r="A2" s="18"/>
      <c r="B2" s="19">
        <f>'Accueil Classe'!B29</f>
        <v>0</v>
      </c>
      <c r="C2" s="19" t="s">
        <v>37</v>
      </c>
      <c r="D2" s="154">
        <v>1</v>
      </c>
      <c r="E2" s="155"/>
      <c r="F2" s="155"/>
      <c r="G2" s="155"/>
      <c r="H2" s="155"/>
      <c r="I2" s="155"/>
      <c r="J2" s="156"/>
      <c r="K2" s="105"/>
      <c r="L2" s="106">
        <v>2</v>
      </c>
      <c r="M2" s="107"/>
      <c r="N2" s="21">
        <v>3</v>
      </c>
      <c r="O2" s="106">
        <v>4</v>
      </c>
      <c r="P2" s="151">
        <v>5</v>
      </c>
      <c r="Q2" s="152"/>
      <c r="R2" s="152"/>
      <c r="S2" s="153"/>
      <c r="T2" s="72"/>
      <c r="U2" s="73"/>
      <c r="V2" s="73">
        <v>6</v>
      </c>
      <c r="W2" s="73"/>
      <c r="X2" s="74"/>
      <c r="Y2" s="151">
        <v>7</v>
      </c>
      <c r="Z2" s="152"/>
      <c r="AA2" s="21">
        <v>8</v>
      </c>
      <c r="AB2" s="146">
        <v>9</v>
      </c>
      <c r="AC2" s="147"/>
      <c r="AD2" s="147"/>
      <c r="AE2" s="147"/>
      <c r="AF2" s="148"/>
      <c r="AG2" s="74">
        <v>10</v>
      </c>
    </row>
    <row r="3" spans="2:45" ht="36.75" customHeight="1">
      <c r="B3" s="20">
        <f>'Accueil Classe'!B32</f>
        <v>0</v>
      </c>
      <c r="D3" s="103" t="s">
        <v>8</v>
      </c>
      <c r="E3" s="98" t="s">
        <v>9</v>
      </c>
      <c r="F3" s="98" t="s">
        <v>10</v>
      </c>
      <c r="G3" s="98" t="s">
        <v>11</v>
      </c>
      <c r="H3" s="98" t="s">
        <v>12</v>
      </c>
      <c r="I3" s="98" t="s">
        <v>13</v>
      </c>
      <c r="J3" s="99" t="s">
        <v>14</v>
      </c>
      <c r="K3" s="104" t="s">
        <v>15</v>
      </c>
      <c r="L3" s="101" t="s">
        <v>16</v>
      </c>
      <c r="M3" s="102" t="s">
        <v>17</v>
      </c>
      <c r="N3" s="110" t="s">
        <v>18</v>
      </c>
      <c r="O3" s="101" t="s">
        <v>19</v>
      </c>
      <c r="P3" s="104" t="s">
        <v>20</v>
      </c>
      <c r="Q3" s="101" t="s">
        <v>21</v>
      </c>
      <c r="R3" s="101" t="s">
        <v>22</v>
      </c>
      <c r="S3" s="102" t="s">
        <v>23</v>
      </c>
      <c r="T3" s="104" t="s">
        <v>24</v>
      </c>
      <c r="U3" s="101" t="s">
        <v>25</v>
      </c>
      <c r="V3" s="101" t="s">
        <v>26</v>
      </c>
      <c r="W3" s="101" t="s">
        <v>27</v>
      </c>
      <c r="X3" s="102" t="s">
        <v>28</v>
      </c>
      <c r="Y3" s="97" t="s">
        <v>29</v>
      </c>
      <c r="Z3" s="98" t="s">
        <v>55</v>
      </c>
      <c r="AA3" s="104" t="s">
        <v>30</v>
      </c>
      <c r="AB3" s="97" t="s">
        <v>31</v>
      </c>
      <c r="AC3" s="98" t="s">
        <v>32</v>
      </c>
      <c r="AD3" s="98" t="s">
        <v>33</v>
      </c>
      <c r="AE3" s="98" t="s">
        <v>34</v>
      </c>
      <c r="AF3" s="99" t="s">
        <v>35</v>
      </c>
      <c r="AG3" s="102" t="s">
        <v>36</v>
      </c>
      <c r="AH3" s="12"/>
      <c r="AI3" s="12"/>
      <c r="AJ3" s="12"/>
      <c r="AK3" s="12"/>
      <c r="AL3" s="12"/>
      <c r="AM3" s="12"/>
      <c r="AN3" s="12"/>
      <c r="AO3" s="12"/>
      <c r="AP3" s="12"/>
      <c r="AQ3" s="12"/>
      <c r="AR3" s="12"/>
      <c r="AS3" s="12"/>
    </row>
    <row r="4" spans="1:37" ht="12.75">
      <c r="A4" s="22">
        <v>1</v>
      </c>
      <c r="B4" s="92">
        <f>'Accueil Classe'!E3</f>
        <v>0</v>
      </c>
      <c r="C4" s="92">
        <f>'Accueil Classe'!F3</f>
        <v>0</v>
      </c>
      <c r="D4" s="100"/>
      <c r="E4" s="100"/>
      <c r="F4" s="100"/>
      <c r="G4" s="100"/>
      <c r="H4" s="100"/>
      <c r="I4" s="100"/>
      <c r="J4" s="100"/>
      <c r="K4" s="100"/>
      <c r="L4" s="100"/>
      <c r="M4" s="100"/>
      <c r="N4" s="100"/>
      <c r="O4" s="100"/>
      <c r="P4" s="100"/>
      <c r="Q4" s="100"/>
      <c r="R4" s="100"/>
      <c r="S4" s="100"/>
      <c r="T4" s="100"/>
      <c r="U4" s="100"/>
      <c r="V4" s="100"/>
      <c r="W4" s="100"/>
      <c r="X4" s="100"/>
      <c r="Y4" s="93"/>
      <c r="Z4" s="132"/>
      <c r="AA4" s="100"/>
      <c r="AB4" s="100"/>
      <c r="AC4" s="100"/>
      <c r="AD4" s="100"/>
      <c r="AE4" s="100"/>
      <c r="AF4" s="100"/>
      <c r="AG4" s="100"/>
      <c r="AH4" s="94">
        <f>COUNTIF(D4:Y4,"=1")+COUNTIF(AA4:AG4,"=1")+COUNTIF(E4:AE4,"=2")+COUNTIF(Y4,"=8")</f>
        <v>0</v>
      </c>
      <c r="AI4" s="13">
        <f>B4</f>
        <v>0</v>
      </c>
      <c r="AJ4" s="14">
        <f>C4</f>
        <v>0</v>
      </c>
      <c r="AK4" s="88">
        <v>1</v>
      </c>
    </row>
    <row r="5" spans="1:37" s="34" customFormat="1" ht="12.75">
      <c r="A5" s="31">
        <v>2</v>
      </c>
      <c r="B5" s="95">
        <f>'Accueil Classe'!E4</f>
        <v>0</v>
      </c>
      <c r="C5" s="95">
        <f>'Accueil Classe'!F4</f>
        <v>0</v>
      </c>
      <c r="D5" s="96"/>
      <c r="E5" s="96"/>
      <c r="F5" s="96"/>
      <c r="G5" s="96"/>
      <c r="H5" s="96"/>
      <c r="I5" s="96"/>
      <c r="J5" s="96"/>
      <c r="K5" s="96"/>
      <c r="L5" s="96"/>
      <c r="M5" s="96"/>
      <c r="N5" s="96"/>
      <c r="O5" s="96"/>
      <c r="P5" s="96"/>
      <c r="Q5" s="96"/>
      <c r="R5" s="96"/>
      <c r="S5" s="96"/>
      <c r="T5" s="96"/>
      <c r="U5" s="96"/>
      <c r="V5" s="96"/>
      <c r="W5" s="96"/>
      <c r="X5" s="96"/>
      <c r="Y5" s="96"/>
      <c r="Z5" s="132"/>
      <c r="AA5" s="96"/>
      <c r="AB5" s="96"/>
      <c r="AC5" s="96"/>
      <c r="AD5" s="96"/>
      <c r="AE5" s="96"/>
      <c r="AF5" s="96"/>
      <c r="AG5" s="96"/>
      <c r="AH5" s="142">
        <f aca="true" t="shared" si="0" ref="AH5:AH33">COUNTIF(D5:Y5,"=1")+COUNTIF(AA5:AG5,"=1")+COUNTIF(E5:AE5,"=2")+COUNTIF(Y5,"=8")</f>
        <v>0</v>
      </c>
      <c r="AI5" s="35">
        <f aca="true" t="shared" si="1" ref="AI5:AI33">B5</f>
        <v>0</v>
      </c>
      <c r="AJ5" s="36">
        <f aca="true" t="shared" si="2" ref="AJ5:AJ33">C5</f>
        <v>0</v>
      </c>
      <c r="AK5" s="91">
        <v>2</v>
      </c>
    </row>
    <row r="6" spans="1:37" ht="12.75">
      <c r="A6" s="22">
        <v>3</v>
      </c>
      <c r="B6" s="92">
        <f>'Accueil Classe'!E5</f>
        <v>0</v>
      </c>
      <c r="C6" s="92">
        <f>'Accueil Classe'!F5</f>
        <v>0</v>
      </c>
      <c r="D6" s="93"/>
      <c r="E6" s="93"/>
      <c r="F6" s="93"/>
      <c r="G6" s="93"/>
      <c r="H6" s="93"/>
      <c r="I6" s="93"/>
      <c r="J6" s="93"/>
      <c r="K6" s="93"/>
      <c r="L6" s="93"/>
      <c r="M6" s="93"/>
      <c r="N6" s="93"/>
      <c r="O6" s="93"/>
      <c r="P6" s="93"/>
      <c r="Q6" s="93"/>
      <c r="R6" s="93"/>
      <c r="S6" s="93"/>
      <c r="T6" s="93"/>
      <c r="U6" s="93"/>
      <c r="V6" s="93"/>
      <c r="W6" s="93"/>
      <c r="X6" s="93"/>
      <c r="Y6" s="93"/>
      <c r="Z6" s="132"/>
      <c r="AA6" s="93"/>
      <c r="AB6" s="93"/>
      <c r="AC6" s="93"/>
      <c r="AD6" s="93"/>
      <c r="AE6" s="93"/>
      <c r="AF6" s="93"/>
      <c r="AG6" s="93"/>
      <c r="AH6" s="94">
        <f t="shared" si="0"/>
        <v>0</v>
      </c>
      <c r="AI6" s="13">
        <f t="shared" si="1"/>
        <v>0</v>
      </c>
      <c r="AJ6" s="14">
        <f t="shared" si="2"/>
        <v>0</v>
      </c>
      <c r="AK6" s="88">
        <v>3</v>
      </c>
    </row>
    <row r="7" spans="1:37" s="34" customFormat="1" ht="12.75">
      <c r="A7" s="31">
        <v>4</v>
      </c>
      <c r="B7" s="95">
        <f>'Accueil Classe'!E6</f>
        <v>0</v>
      </c>
      <c r="C7" s="95">
        <f>'Accueil Classe'!F6</f>
        <v>0</v>
      </c>
      <c r="D7" s="96"/>
      <c r="E7" s="96"/>
      <c r="F7" s="96"/>
      <c r="G7" s="96"/>
      <c r="H7" s="96"/>
      <c r="I7" s="96"/>
      <c r="J7" s="96"/>
      <c r="K7" s="96"/>
      <c r="L7" s="96"/>
      <c r="M7" s="96"/>
      <c r="N7" s="96"/>
      <c r="O7" s="96"/>
      <c r="P7" s="96"/>
      <c r="Q7" s="96"/>
      <c r="R7" s="96"/>
      <c r="S7" s="96"/>
      <c r="T7" s="96"/>
      <c r="U7" s="96"/>
      <c r="V7" s="96"/>
      <c r="W7" s="96"/>
      <c r="X7" s="96"/>
      <c r="Y7" s="96"/>
      <c r="Z7" s="132"/>
      <c r="AA7" s="96"/>
      <c r="AB7" s="96"/>
      <c r="AC7" s="96"/>
      <c r="AD7" s="96"/>
      <c r="AE7" s="96"/>
      <c r="AF7" s="96"/>
      <c r="AG7" s="96"/>
      <c r="AH7" s="142">
        <f t="shared" si="0"/>
        <v>0</v>
      </c>
      <c r="AI7" s="35">
        <f t="shared" si="1"/>
        <v>0</v>
      </c>
      <c r="AJ7" s="36">
        <f t="shared" si="2"/>
        <v>0</v>
      </c>
      <c r="AK7" s="91">
        <v>4</v>
      </c>
    </row>
    <row r="8" spans="1:37" ht="12.75">
      <c r="A8" s="22">
        <v>5</v>
      </c>
      <c r="B8" s="92">
        <f>'Accueil Classe'!E7</f>
        <v>0</v>
      </c>
      <c r="C8" s="92">
        <f>'Accueil Classe'!F7</f>
        <v>0</v>
      </c>
      <c r="D8" s="93"/>
      <c r="E8" s="93"/>
      <c r="F8" s="93"/>
      <c r="G8" s="93"/>
      <c r="H8" s="93"/>
      <c r="I8" s="93"/>
      <c r="J8" s="93"/>
      <c r="K8" s="93"/>
      <c r="L8" s="93"/>
      <c r="M8" s="93"/>
      <c r="N8" s="93"/>
      <c r="O8" s="93"/>
      <c r="P8" s="93"/>
      <c r="Q8" s="93"/>
      <c r="R8" s="93"/>
      <c r="S8" s="93"/>
      <c r="T8" s="93"/>
      <c r="U8" s="93"/>
      <c r="V8" s="93"/>
      <c r="W8" s="93"/>
      <c r="X8" s="93"/>
      <c r="Y8" s="93"/>
      <c r="Z8" s="132"/>
      <c r="AA8" s="93"/>
      <c r="AB8" s="93"/>
      <c r="AC8" s="93"/>
      <c r="AD8" s="93"/>
      <c r="AE8" s="93"/>
      <c r="AF8" s="93"/>
      <c r="AG8" s="93"/>
      <c r="AH8" s="94">
        <f t="shared" si="0"/>
        <v>0</v>
      </c>
      <c r="AI8" s="13">
        <f t="shared" si="1"/>
        <v>0</v>
      </c>
      <c r="AJ8" s="14">
        <f t="shared" si="2"/>
        <v>0</v>
      </c>
      <c r="AK8" s="88">
        <v>5</v>
      </c>
    </row>
    <row r="9" spans="1:37" s="34" customFormat="1" ht="12.75">
      <c r="A9" s="31">
        <v>6</v>
      </c>
      <c r="B9" s="95">
        <f>'Accueil Classe'!E8</f>
        <v>0</v>
      </c>
      <c r="C9" s="95">
        <f>'Accueil Classe'!F8</f>
        <v>0</v>
      </c>
      <c r="D9" s="96"/>
      <c r="E9" s="96"/>
      <c r="F9" s="96"/>
      <c r="G9" s="96"/>
      <c r="H9" s="96"/>
      <c r="I9" s="96"/>
      <c r="J9" s="96"/>
      <c r="K9" s="96"/>
      <c r="L9" s="96"/>
      <c r="M9" s="96"/>
      <c r="N9" s="96"/>
      <c r="O9" s="96"/>
      <c r="P9" s="96"/>
      <c r="Q9" s="96"/>
      <c r="R9" s="96"/>
      <c r="S9" s="96"/>
      <c r="T9" s="96"/>
      <c r="U9" s="96"/>
      <c r="V9" s="96"/>
      <c r="W9" s="96"/>
      <c r="X9" s="96"/>
      <c r="Y9" s="96"/>
      <c r="Z9" s="132"/>
      <c r="AA9" s="96"/>
      <c r="AB9" s="96"/>
      <c r="AC9" s="96"/>
      <c r="AD9" s="96"/>
      <c r="AE9" s="96"/>
      <c r="AF9" s="96"/>
      <c r="AG9" s="96"/>
      <c r="AH9" s="142">
        <f t="shared" si="0"/>
        <v>0</v>
      </c>
      <c r="AI9" s="35">
        <f t="shared" si="1"/>
        <v>0</v>
      </c>
      <c r="AJ9" s="36">
        <f t="shared" si="2"/>
        <v>0</v>
      </c>
      <c r="AK9" s="91">
        <v>6</v>
      </c>
    </row>
    <row r="10" spans="1:37" ht="12.75">
      <c r="A10" s="22">
        <v>7</v>
      </c>
      <c r="B10" s="92">
        <f>'Accueil Classe'!E9</f>
        <v>0</v>
      </c>
      <c r="C10" s="92">
        <f>'Accueil Classe'!F9</f>
        <v>0</v>
      </c>
      <c r="D10" s="93"/>
      <c r="E10" s="93"/>
      <c r="F10" s="93"/>
      <c r="G10" s="93"/>
      <c r="H10" s="93"/>
      <c r="I10" s="93"/>
      <c r="J10" s="93"/>
      <c r="K10" s="93"/>
      <c r="L10" s="93"/>
      <c r="M10" s="93"/>
      <c r="N10" s="93"/>
      <c r="O10" s="93"/>
      <c r="P10" s="93"/>
      <c r="Q10" s="93"/>
      <c r="R10" s="93"/>
      <c r="S10" s="93"/>
      <c r="T10" s="93"/>
      <c r="U10" s="93"/>
      <c r="V10" s="93"/>
      <c r="W10" s="93"/>
      <c r="X10" s="93"/>
      <c r="Y10" s="93"/>
      <c r="Z10" s="132"/>
      <c r="AA10" s="93"/>
      <c r="AB10" s="93"/>
      <c r="AC10" s="93"/>
      <c r="AD10" s="93"/>
      <c r="AE10" s="93"/>
      <c r="AF10" s="93"/>
      <c r="AG10" s="93"/>
      <c r="AH10" s="94">
        <f t="shared" si="0"/>
        <v>0</v>
      </c>
      <c r="AI10" s="13">
        <f t="shared" si="1"/>
        <v>0</v>
      </c>
      <c r="AJ10" s="14">
        <f t="shared" si="2"/>
        <v>0</v>
      </c>
      <c r="AK10" s="88">
        <v>7</v>
      </c>
    </row>
    <row r="11" spans="1:37" s="34" customFormat="1" ht="12.75">
      <c r="A11" s="31">
        <v>8</v>
      </c>
      <c r="B11" s="95">
        <f>'Accueil Classe'!E10</f>
        <v>0</v>
      </c>
      <c r="C11" s="95">
        <f>'Accueil Classe'!F10</f>
        <v>0</v>
      </c>
      <c r="D11" s="96"/>
      <c r="E11" s="96"/>
      <c r="F11" s="96"/>
      <c r="G11" s="96"/>
      <c r="H11" s="96"/>
      <c r="I11" s="96"/>
      <c r="J11" s="96"/>
      <c r="K11" s="96"/>
      <c r="L11" s="96"/>
      <c r="M11" s="96"/>
      <c r="N11" s="96"/>
      <c r="O11" s="96"/>
      <c r="P11" s="96"/>
      <c r="Q11" s="96"/>
      <c r="R11" s="96"/>
      <c r="S11" s="96"/>
      <c r="T11" s="96"/>
      <c r="U11" s="96"/>
      <c r="V11" s="96"/>
      <c r="W11" s="96"/>
      <c r="X11" s="96"/>
      <c r="Y11" s="96"/>
      <c r="Z11" s="132"/>
      <c r="AA11" s="96"/>
      <c r="AB11" s="96"/>
      <c r="AC11" s="96"/>
      <c r="AD11" s="96"/>
      <c r="AE11" s="96"/>
      <c r="AF11" s="96"/>
      <c r="AG11" s="96"/>
      <c r="AH11" s="142">
        <f t="shared" si="0"/>
        <v>0</v>
      </c>
      <c r="AI11" s="35">
        <f t="shared" si="1"/>
        <v>0</v>
      </c>
      <c r="AJ11" s="36">
        <f t="shared" si="2"/>
        <v>0</v>
      </c>
      <c r="AK11" s="91">
        <v>8</v>
      </c>
    </row>
    <row r="12" spans="1:37" ht="12.75">
      <c r="A12" s="22">
        <v>9</v>
      </c>
      <c r="B12" s="92">
        <f>'Accueil Classe'!E11</f>
        <v>0</v>
      </c>
      <c r="C12" s="92">
        <f>'Accueil Classe'!F11</f>
        <v>0</v>
      </c>
      <c r="D12" s="93"/>
      <c r="E12" s="93"/>
      <c r="F12" s="93"/>
      <c r="G12" s="93"/>
      <c r="H12" s="93"/>
      <c r="I12" s="93"/>
      <c r="J12" s="93"/>
      <c r="K12" s="93"/>
      <c r="L12" s="93"/>
      <c r="M12" s="93"/>
      <c r="N12" s="93"/>
      <c r="O12" s="93"/>
      <c r="P12" s="93"/>
      <c r="Q12" s="93"/>
      <c r="R12" s="93"/>
      <c r="S12" s="93"/>
      <c r="T12" s="93"/>
      <c r="U12" s="93"/>
      <c r="V12" s="93"/>
      <c r="W12" s="93"/>
      <c r="X12" s="93"/>
      <c r="Y12" s="93"/>
      <c r="Z12" s="132"/>
      <c r="AA12" s="93"/>
      <c r="AB12" s="93"/>
      <c r="AC12" s="93"/>
      <c r="AD12" s="93"/>
      <c r="AE12" s="93"/>
      <c r="AF12" s="93"/>
      <c r="AG12" s="93"/>
      <c r="AH12" s="94">
        <f t="shared" si="0"/>
        <v>0</v>
      </c>
      <c r="AI12" s="13">
        <f t="shared" si="1"/>
        <v>0</v>
      </c>
      <c r="AJ12" s="14">
        <f t="shared" si="2"/>
        <v>0</v>
      </c>
      <c r="AK12" s="88">
        <v>9</v>
      </c>
    </row>
    <row r="13" spans="1:37" s="34" customFormat="1" ht="12.75">
      <c r="A13" s="31">
        <v>10</v>
      </c>
      <c r="B13" s="95">
        <f>'Accueil Classe'!E12</f>
        <v>0</v>
      </c>
      <c r="C13" s="95">
        <f>'Accueil Classe'!F12</f>
        <v>0</v>
      </c>
      <c r="D13" s="96"/>
      <c r="E13" s="96"/>
      <c r="F13" s="96"/>
      <c r="G13" s="96"/>
      <c r="H13" s="96"/>
      <c r="I13" s="96"/>
      <c r="J13" s="96"/>
      <c r="K13" s="96"/>
      <c r="L13" s="96"/>
      <c r="M13" s="96"/>
      <c r="N13" s="96"/>
      <c r="O13" s="96"/>
      <c r="P13" s="96"/>
      <c r="Q13" s="96"/>
      <c r="R13" s="96"/>
      <c r="S13" s="96"/>
      <c r="T13" s="96"/>
      <c r="U13" s="96"/>
      <c r="V13" s="96"/>
      <c r="W13" s="96"/>
      <c r="X13" s="96"/>
      <c r="Y13" s="96"/>
      <c r="Z13" s="132"/>
      <c r="AA13" s="96"/>
      <c r="AB13" s="96"/>
      <c r="AC13" s="96"/>
      <c r="AD13" s="96"/>
      <c r="AE13" s="96"/>
      <c r="AF13" s="96"/>
      <c r="AG13" s="96"/>
      <c r="AH13" s="142">
        <f t="shared" si="0"/>
        <v>0</v>
      </c>
      <c r="AI13" s="35">
        <f t="shared" si="1"/>
        <v>0</v>
      </c>
      <c r="AJ13" s="36">
        <f t="shared" si="2"/>
        <v>0</v>
      </c>
      <c r="AK13" s="91">
        <v>10</v>
      </c>
    </row>
    <row r="14" spans="1:37" ht="12.75">
      <c r="A14" s="22">
        <v>11</v>
      </c>
      <c r="B14" s="92">
        <f>'Accueil Classe'!E13</f>
        <v>0</v>
      </c>
      <c r="C14" s="92">
        <f>'Accueil Classe'!F13</f>
        <v>0</v>
      </c>
      <c r="D14" s="93"/>
      <c r="E14" s="93"/>
      <c r="F14" s="93"/>
      <c r="G14" s="93"/>
      <c r="H14" s="93"/>
      <c r="I14" s="93"/>
      <c r="J14" s="93"/>
      <c r="K14" s="93"/>
      <c r="L14" s="93"/>
      <c r="M14" s="93"/>
      <c r="N14" s="93"/>
      <c r="O14" s="93"/>
      <c r="P14" s="93"/>
      <c r="Q14" s="93"/>
      <c r="R14" s="93"/>
      <c r="S14" s="93"/>
      <c r="T14" s="93"/>
      <c r="U14" s="93"/>
      <c r="V14" s="93"/>
      <c r="W14" s="93"/>
      <c r="X14" s="93"/>
      <c r="Y14" s="93"/>
      <c r="Z14" s="132"/>
      <c r="AA14" s="93"/>
      <c r="AB14" s="93"/>
      <c r="AC14" s="93"/>
      <c r="AD14" s="93"/>
      <c r="AE14" s="93"/>
      <c r="AF14" s="93"/>
      <c r="AG14" s="93"/>
      <c r="AH14" s="94">
        <f t="shared" si="0"/>
        <v>0</v>
      </c>
      <c r="AI14" s="13">
        <f t="shared" si="1"/>
        <v>0</v>
      </c>
      <c r="AJ14" s="14">
        <f t="shared" si="2"/>
        <v>0</v>
      </c>
      <c r="AK14" s="88">
        <v>11</v>
      </c>
    </row>
    <row r="15" spans="1:37" s="34" customFormat="1" ht="12.75">
      <c r="A15" s="31">
        <v>12</v>
      </c>
      <c r="B15" s="95">
        <f>'Accueil Classe'!E14</f>
        <v>0</v>
      </c>
      <c r="C15" s="95">
        <f>'Accueil Classe'!F14</f>
        <v>0</v>
      </c>
      <c r="D15" s="96"/>
      <c r="E15" s="96"/>
      <c r="F15" s="96"/>
      <c r="G15" s="96"/>
      <c r="H15" s="96"/>
      <c r="I15" s="96"/>
      <c r="J15" s="96"/>
      <c r="K15" s="96"/>
      <c r="L15" s="96"/>
      <c r="M15" s="96"/>
      <c r="N15" s="96"/>
      <c r="O15" s="96"/>
      <c r="P15" s="96"/>
      <c r="Q15" s="96"/>
      <c r="R15" s="96"/>
      <c r="S15" s="96"/>
      <c r="T15" s="96"/>
      <c r="U15" s="96"/>
      <c r="V15" s="96"/>
      <c r="W15" s="96"/>
      <c r="X15" s="96"/>
      <c r="Y15" s="96"/>
      <c r="Z15" s="132"/>
      <c r="AA15" s="96"/>
      <c r="AB15" s="96"/>
      <c r="AC15" s="96"/>
      <c r="AD15" s="96"/>
      <c r="AE15" s="96"/>
      <c r="AF15" s="96"/>
      <c r="AG15" s="96"/>
      <c r="AH15" s="142">
        <f t="shared" si="0"/>
        <v>0</v>
      </c>
      <c r="AI15" s="35">
        <f t="shared" si="1"/>
        <v>0</v>
      </c>
      <c r="AJ15" s="36">
        <f t="shared" si="2"/>
        <v>0</v>
      </c>
      <c r="AK15" s="91">
        <v>12</v>
      </c>
    </row>
    <row r="16" spans="1:37" ht="12.75">
      <c r="A16" s="22">
        <v>13</v>
      </c>
      <c r="B16" s="92">
        <f>'Accueil Classe'!E15</f>
        <v>0</v>
      </c>
      <c r="C16" s="92">
        <f>'Accueil Classe'!F15</f>
        <v>0</v>
      </c>
      <c r="D16" s="93"/>
      <c r="E16" s="93"/>
      <c r="F16" s="93"/>
      <c r="G16" s="93"/>
      <c r="H16" s="93"/>
      <c r="I16" s="93"/>
      <c r="J16" s="93"/>
      <c r="K16" s="93"/>
      <c r="L16" s="93"/>
      <c r="M16" s="93"/>
      <c r="N16" s="93"/>
      <c r="O16" s="93"/>
      <c r="P16" s="93"/>
      <c r="Q16" s="93"/>
      <c r="R16" s="93"/>
      <c r="S16" s="93"/>
      <c r="T16" s="93"/>
      <c r="U16" s="93"/>
      <c r="V16" s="93"/>
      <c r="W16" s="93"/>
      <c r="X16" s="93"/>
      <c r="Y16" s="93"/>
      <c r="Z16" s="132"/>
      <c r="AA16" s="93"/>
      <c r="AB16" s="93"/>
      <c r="AC16" s="93"/>
      <c r="AD16" s="93"/>
      <c r="AE16" s="93"/>
      <c r="AF16" s="93"/>
      <c r="AG16" s="93"/>
      <c r="AH16" s="94">
        <f t="shared" si="0"/>
        <v>0</v>
      </c>
      <c r="AI16" s="13">
        <f t="shared" si="1"/>
        <v>0</v>
      </c>
      <c r="AJ16" s="14">
        <f t="shared" si="2"/>
        <v>0</v>
      </c>
      <c r="AK16" s="88">
        <v>13</v>
      </c>
    </row>
    <row r="17" spans="1:37" s="34" customFormat="1" ht="12.75">
      <c r="A17" s="31">
        <v>14</v>
      </c>
      <c r="B17" s="95">
        <f>'Accueil Classe'!E16</f>
        <v>0</v>
      </c>
      <c r="C17" s="95">
        <f>'Accueil Classe'!F16</f>
        <v>0</v>
      </c>
      <c r="D17" s="96"/>
      <c r="E17" s="96"/>
      <c r="F17" s="96"/>
      <c r="G17" s="96"/>
      <c r="H17" s="96"/>
      <c r="I17" s="96"/>
      <c r="J17" s="96"/>
      <c r="K17" s="96"/>
      <c r="L17" s="96"/>
      <c r="M17" s="96"/>
      <c r="N17" s="96"/>
      <c r="O17" s="96"/>
      <c r="P17" s="96"/>
      <c r="Q17" s="96"/>
      <c r="R17" s="96"/>
      <c r="S17" s="96"/>
      <c r="T17" s="96"/>
      <c r="U17" s="96"/>
      <c r="V17" s="96"/>
      <c r="W17" s="96"/>
      <c r="X17" s="96"/>
      <c r="Y17" s="96"/>
      <c r="Z17" s="132"/>
      <c r="AA17" s="96"/>
      <c r="AB17" s="96"/>
      <c r="AC17" s="96"/>
      <c r="AD17" s="96"/>
      <c r="AE17" s="96"/>
      <c r="AF17" s="96"/>
      <c r="AG17" s="96"/>
      <c r="AH17" s="142">
        <f t="shared" si="0"/>
        <v>0</v>
      </c>
      <c r="AI17" s="35">
        <f t="shared" si="1"/>
        <v>0</v>
      </c>
      <c r="AJ17" s="36">
        <f t="shared" si="2"/>
        <v>0</v>
      </c>
      <c r="AK17" s="91">
        <v>14</v>
      </c>
    </row>
    <row r="18" spans="1:37" ht="12.75">
      <c r="A18" s="22">
        <v>15</v>
      </c>
      <c r="B18" s="92">
        <f>'Accueil Classe'!E17</f>
        <v>0</v>
      </c>
      <c r="C18" s="92">
        <f>'Accueil Classe'!F17</f>
        <v>0</v>
      </c>
      <c r="D18" s="93"/>
      <c r="E18" s="93"/>
      <c r="F18" s="93"/>
      <c r="G18" s="93"/>
      <c r="H18" s="93"/>
      <c r="I18" s="93"/>
      <c r="J18" s="93"/>
      <c r="K18" s="93"/>
      <c r="L18" s="93"/>
      <c r="M18" s="93"/>
      <c r="N18" s="93"/>
      <c r="O18" s="93"/>
      <c r="P18" s="93"/>
      <c r="Q18" s="93"/>
      <c r="R18" s="93"/>
      <c r="S18" s="93"/>
      <c r="T18" s="93"/>
      <c r="U18" s="93"/>
      <c r="V18" s="93"/>
      <c r="W18" s="93"/>
      <c r="X18" s="93"/>
      <c r="Y18" s="93"/>
      <c r="Z18" s="132"/>
      <c r="AA18" s="93"/>
      <c r="AB18" s="93"/>
      <c r="AC18" s="93"/>
      <c r="AD18" s="93"/>
      <c r="AE18" s="93"/>
      <c r="AF18" s="93"/>
      <c r="AG18" s="93"/>
      <c r="AH18" s="94">
        <f t="shared" si="0"/>
        <v>0</v>
      </c>
      <c r="AI18" s="13">
        <f t="shared" si="1"/>
        <v>0</v>
      </c>
      <c r="AJ18" s="14">
        <f t="shared" si="2"/>
        <v>0</v>
      </c>
      <c r="AK18" s="88">
        <v>15</v>
      </c>
    </row>
    <row r="19" spans="1:37" s="34" customFormat="1" ht="12.75">
      <c r="A19" s="31">
        <v>16</v>
      </c>
      <c r="B19" s="95">
        <f>'Accueil Classe'!E18</f>
        <v>0</v>
      </c>
      <c r="C19" s="95">
        <f>'Accueil Classe'!F18</f>
        <v>0</v>
      </c>
      <c r="D19" s="96"/>
      <c r="E19" s="96"/>
      <c r="F19" s="96"/>
      <c r="G19" s="96"/>
      <c r="H19" s="96"/>
      <c r="I19" s="96"/>
      <c r="J19" s="96"/>
      <c r="K19" s="96"/>
      <c r="L19" s="96"/>
      <c r="M19" s="96"/>
      <c r="N19" s="96"/>
      <c r="O19" s="96"/>
      <c r="P19" s="96"/>
      <c r="Q19" s="96"/>
      <c r="R19" s="96"/>
      <c r="S19" s="96"/>
      <c r="T19" s="96"/>
      <c r="U19" s="96"/>
      <c r="V19" s="96"/>
      <c r="W19" s="96"/>
      <c r="X19" s="96"/>
      <c r="Y19" s="96"/>
      <c r="Z19" s="132"/>
      <c r="AA19" s="96"/>
      <c r="AB19" s="96"/>
      <c r="AC19" s="96"/>
      <c r="AD19" s="96"/>
      <c r="AE19" s="96"/>
      <c r="AF19" s="96"/>
      <c r="AG19" s="96"/>
      <c r="AH19" s="142">
        <f t="shared" si="0"/>
        <v>0</v>
      </c>
      <c r="AI19" s="35">
        <f t="shared" si="1"/>
        <v>0</v>
      </c>
      <c r="AJ19" s="36">
        <f t="shared" si="2"/>
        <v>0</v>
      </c>
      <c r="AK19" s="91">
        <v>16</v>
      </c>
    </row>
    <row r="20" spans="1:37" ht="12.75">
      <c r="A20" s="22">
        <v>17</v>
      </c>
      <c r="B20" s="92">
        <f>'Accueil Classe'!E19</f>
        <v>0</v>
      </c>
      <c r="C20" s="92">
        <f>'Accueil Classe'!F19</f>
        <v>0</v>
      </c>
      <c r="D20" s="93"/>
      <c r="E20" s="93"/>
      <c r="F20" s="93"/>
      <c r="G20" s="93"/>
      <c r="H20" s="93"/>
      <c r="I20" s="93"/>
      <c r="J20" s="93"/>
      <c r="K20" s="93"/>
      <c r="L20" s="93"/>
      <c r="M20" s="93"/>
      <c r="N20" s="93"/>
      <c r="O20" s="93"/>
      <c r="P20" s="93"/>
      <c r="Q20" s="93"/>
      <c r="R20" s="93"/>
      <c r="S20" s="93"/>
      <c r="T20" s="93"/>
      <c r="U20" s="93"/>
      <c r="V20" s="93"/>
      <c r="W20" s="93"/>
      <c r="X20" s="93"/>
      <c r="Y20" s="93"/>
      <c r="Z20" s="132"/>
      <c r="AA20" s="93"/>
      <c r="AB20" s="93"/>
      <c r="AC20" s="93"/>
      <c r="AD20" s="93"/>
      <c r="AE20" s="93"/>
      <c r="AF20" s="93"/>
      <c r="AG20" s="93"/>
      <c r="AH20" s="94">
        <f t="shared" si="0"/>
        <v>0</v>
      </c>
      <c r="AI20" s="13">
        <f t="shared" si="1"/>
        <v>0</v>
      </c>
      <c r="AJ20" s="14">
        <f t="shared" si="2"/>
        <v>0</v>
      </c>
      <c r="AK20" s="88">
        <v>17</v>
      </c>
    </row>
    <row r="21" spans="1:37" s="34" customFormat="1" ht="12.75">
      <c r="A21" s="31">
        <v>18</v>
      </c>
      <c r="B21" s="95">
        <f>'Accueil Classe'!E20</f>
        <v>0</v>
      </c>
      <c r="C21" s="95">
        <f>'Accueil Classe'!F20</f>
        <v>0</v>
      </c>
      <c r="D21" s="96"/>
      <c r="E21" s="96"/>
      <c r="F21" s="96"/>
      <c r="G21" s="96"/>
      <c r="H21" s="96"/>
      <c r="I21" s="96"/>
      <c r="J21" s="96"/>
      <c r="K21" s="96"/>
      <c r="L21" s="96"/>
      <c r="M21" s="96"/>
      <c r="N21" s="96"/>
      <c r="O21" s="96"/>
      <c r="P21" s="96"/>
      <c r="Q21" s="96"/>
      <c r="R21" s="96"/>
      <c r="S21" s="96"/>
      <c r="T21" s="96"/>
      <c r="U21" s="96"/>
      <c r="V21" s="96"/>
      <c r="W21" s="96"/>
      <c r="X21" s="96"/>
      <c r="Y21" s="96"/>
      <c r="Z21" s="132"/>
      <c r="AA21" s="96"/>
      <c r="AB21" s="96"/>
      <c r="AC21" s="96"/>
      <c r="AD21" s="96"/>
      <c r="AE21" s="96"/>
      <c r="AF21" s="96"/>
      <c r="AG21" s="96"/>
      <c r="AH21" s="142">
        <f t="shared" si="0"/>
        <v>0</v>
      </c>
      <c r="AI21" s="35">
        <f t="shared" si="1"/>
        <v>0</v>
      </c>
      <c r="AJ21" s="36">
        <f t="shared" si="2"/>
        <v>0</v>
      </c>
      <c r="AK21" s="91">
        <v>18</v>
      </c>
    </row>
    <row r="22" spans="1:37" ht="12.75">
      <c r="A22" s="22">
        <v>19</v>
      </c>
      <c r="B22" s="92">
        <f>'Accueil Classe'!E21</f>
        <v>0</v>
      </c>
      <c r="C22" s="92">
        <f>'Accueil Classe'!F21</f>
        <v>0</v>
      </c>
      <c r="D22" s="93"/>
      <c r="E22" s="93"/>
      <c r="F22" s="93"/>
      <c r="G22" s="93"/>
      <c r="H22" s="93"/>
      <c r="I22" s="93"/>
      <c r="J22" s="93"/>
      <c r="K22" s="93"/>
      <c r="L22" s="93"/>
      <c r="M22" s="93"/>
      <c r="N22" s="93"/>
      <c r="O22" s="93"/>
      <c r="P22" s="93"/>
      <c r="Q22" s="93"/>
      <c r="R22" s="93"/>
      <c r="S22" s="93"/>
      <c r="T22" s="93"/>
      <c r="U22" s="93"/>
      <c r="V22" s="93"/>
      <c r="W22" s="93"/>
      <c r="X22" s="93"/>
      <c r="Y22" s="93"/>
      <c r="Z22" s="132"/>
      <c r="AA22" s="93"/>
      <c r="AB22" s="93"/>
      <c r="AC22" s="93"/>
      <c r="AD22" s="93"/>
      <c r="AE22" s="93"/>
      <c r="AF22" s="93"/>
      <c r="AG22" s="93"/>
      <c r="AH22" s="94">
        <f t="shared" si="0"/>
        <v>0</v>
      </c>
      <c r="AI22" s="13">
        <f t="shared" si="1"/>
        <v>0</v>
      </c>
      <c r="AJ22" s="14">
        <f t="shared" si="2"/>
        <v>0</v>
      </c>
      <c r="AK22" s="88">
        <v>19</v>
      </c>
    </row>
    <row r="23" spans="1:37" s="34" customFormat="1" ht="12.75">
      <c r="A23" s="31">
        <v>20</v>
      </c>
      <c r="B23" s="95">
        <f>'Accueil Classe'!E22</f>
        <v>0</v>
      </c>
      <c r="C23" s="95">
        <f>'Accueil Classe'!F22</f>
        <v>0</v>
      </c>
      <c r="D23" s="96"/>
      <c r="E23" s="96"/>
      <c r="F23" s="96"/>
      <c r="G23" s="96"/>
      <c r="H23" s="96"/>
      <c r="I23" s="96"/>
      <c r="J23" s="96"/>
      <c r="K23" s="96"/>
      <c r="L23" s="96"/>
      <c r="M23" s="96"/>
      <c r="N23" s="96"/>
      <c r="O23" s="96"/>
      <c r="P23" s="96"/>
      <c r="Q23" s="96"/>
      <c r="R23" s="96"/>
      <c r="S23" s="96"/>
      <c r="T23" s="96"/>
      <c r="U23" s="96"/>
      <c r="V23" s="96"/>
      <c r="W23" s="96"/>
      <c r="X23" s="96"/>
      <c r="Y23" s="96"/>
      <c r="Z23" s="132"/>
      <c r="AA23" s="96"/>
      <c r="AB23" s="96"/>
      <c r="AC23" s="96"/>
      <c r="AD23" s="96"/>
      <c r="AE23" s="96"/>
      <c r="AF23" s="96"/>
      <c r="AG23" s="96"/>
      <c r="AH23" s="142">
        <f t="shared" si="0"/>
        <v>0</v>
      </c>
      <c r="AI23" s="35">
        <f t="shared" si="1"/>
        <v>0</v>
      </c>
      <c r="AJ23" s="36">
        <f t="shared" si="2"/>
        <v>0</v>
      </c>
      <c r="AK23" s="91">
        <v>20</v>
      </c>
    </row>
    <row r="24" spans="1:37" ht="12.75">
      <c r="A24" s="22">
        <v>21</v>
      </c>
      <c r="B24" s="92">
        <f>'Accueil Classe'!E23</f>
        <v>0</v>
      </c>
      <c r="C24" s="92">
        <f>'Accueil Classe'!F23</f>
        <v>0</v>
      </c>
      <c r="D24" s="93"/>
      <c r="E24" s="93"/>
      <c r="F24" s="93"/>
      <c r="G24" s="93"/>
      <c r="H24" s="93"/>
      <c r="I24" s="93"/>
      <c r="J24" s="93"/>
      <c r="K24" s="93"/>
      <c r="L24" s="93"/>
      <c r="M24" s="93"/>
      <c r="N24" s="93"/>
      <c r="O24" s="93"/>
      <c r="P24" s="93"/>
      <c r="Q24" s="93"/>
      <c r="R24" s="93"/>
      <c r="S24" s="93"/>
      <c r="T24" s="93"/>
      <c r="U24" s="93"/>
      <c r="V24" s="93"/>
      <c r="W24" s="93"/>
      <c r="X24" s="93"/>
      <c r="Y24" s="93"/>
      <c r="Z24" s="132"/>
      <c r="AA24" s="93"/>
      <c r="AB24" s="93"/>
      <c r="AC24" s="93"/>
      <c r="AD24" s="93"/>
      <c r="AE24" s="93"/>
      <c r="AF24" s="93"/>
      <c r="AG24" s="93"/>
      <c r="AH24" s="94">
        <f t="shared" si="0"/>
        <v>0</v>
      </c>
      <c r="AI24" s="13">
        <f t="shared" si="1"/>
        <v>0</v>
      </c>
      <c r="AJ24" s="14">
        <f t="shared" si="2"/>
        <v>0</v>
      </c>
      <c r="AK24" s="88">
        <v>21</v>
      </c>
    </row>
    <row r="25" spans="1:37" s="34" customFormat="1" ht="12.75">
      <c r="A25" s="31">
        <v>22</v>
      </c>
      <c r="B25" s="95">
        <f>'Accueil Classe'!E24</f>
        <v>0</v>
      </c>
      <c r="C25" s="95">
        <f>'Accueil Classe'!F24</f>
        <v>0</v>
      </c>
      <c r="D25" s="96"/>
      <c r="E25" s="96"/>
      <c r="F25" s="96"/>
      <c r="G25" s="96"/>
      <c r="H25" s="96"/>
      <c r="I25" s="96"/>
      <c r="J25" s="96"/>
      <c r="K25" s="96"/>
      <c r="L25" s="96"/>
      <c r="M25" s="96"/>
      <c r="N25" s="96"/>
      <c r="O25" s="96"/>
      <c r="P25" s="96"/>
      <c r="Q25" s="96"/>
      <c r="R25" s="96"/>
      <c r="S25" s="96"/>
      <c r="T25" s="96"/>
      <c r="U25" s="96"/>
      <c r="V25" s="96"/>
      <c r="W25" s="96"/>
      <c r="X25" s="96"/>
      <c r="Y25" s="96"/>
      <c r="Z25" s="132"/>
      <c r="AA25" s="96"/>
      <c r="AB25" s="96"/>
      <c r="AC25" s="96"/>
      <c r="AD25" s="96"/>
      <c r="AE25" s="96"/>
      <c r="AF25" s="96"/>
      <c r="AG25" s="96"/>
      <c r="AH25" s="142">
        <f t="shared" si="0"/>
        <v>0</v>
      </c>
      <c r="AI25" s="35">
        <f t="shared" si="1"/>
        <v>0</v>
      </c>
      <c r="AJ25" s="36">
        <f t="shared" si="2"/>
        <v>0</v>
      </c>
      <c r="AK25" s="91">
        <v>22</v>
      </c>
    </row>
    <row r="26" spans="1:37" ht="12.75">
      <c r="A26" s="22">
        <v>23</v>
      </c>
      <c r="B26" s="92">
        <f>'Accueil Classe'!E25</f>
        <v>0</v>
      </c>
      <c r="C26" s="92">
        <f>'Accueil Classe'!F25</f>
        <v>0</v>
      </c>
      <c r="D26" s="93"/>
      <c r="E26" s="93"/>
      <c r="F26" s="93"/>
      <c r="G26" s="93"/>
      <c r="H26" s="93"/>
      <c r="I26" s="93"/>
      <c r="J26" s="93"/>
      <c r="K26" s="93"/>
      <c r="L26" s="93"/>
      <c r="M26" s="93"/>
      <c r="N26" s="93"/>
      <c r="O26" s="93"/>
      <c r="P26" s="93"/>
      <c r="Q26" s="93"/>
      <c r="R26" s="93"/>
      <c r="S26" s="93"/>
      <c r="T26" s="93"/>
      <c r="U26" s="93"/>
      <c r="V26" s="93"/>
      <c r="W26" s="93"/>
      <c r="X26" s="93"/>
      <c r="Y26" s="93"/>
      <c r="Z26" s="132"/>
      <c r="AA26" s="93"/>
      <c r="AB26" s="93"/>
      <c r="AC26" s="93"/>
      <c r="AD26" s="93"/>
      <c r="AE26" s="93"/>
      <c r="AF26" s="93"/>
      <c r="AG26" s="93"/>
      <c r="AH26" s="94">
        <f t="shared" si="0"/>
        <v>0</v>
      </c>
      <c r="AI26" s="13">
        <f t="shared" si="1"/>
        <v>0</v>
      </c>
      <c r="AJ26" s="14">
        <f t="shared" si="2"/>
        <v>0</v>
      </c>
      <c r="AK26" s="88">
        <v>23</v>
      </c>
    </row>
    <row r="27" spans="1:37" s="34" customFormat="1" ht="12.75">
      <c r="A27" s="31">
        <v>24</v>
      </c>
      <c r="B27" s="95">
        <f>'Accueil Classe'!E26</f>
        <v>0</v>
      </c>
      <c r="C27" s="95">
        <f>'Accueil Classe'!F26</f>
        <v>0</v>
      </c>
      <c r="D27" s="96"/>
      <c r="E27" s="96"/>
      <c r="F27" s="96"/>
      <c r="G27" s="96"/>
      <c r="H27" s="96"/>
      <c r="I27" s="96"/>
      <c r="J27" s="96"/>
      <c r="K27" s="96"/>
      <c r="L27" s="96"/>
      <c r="M27" s="96"/>
      <c r="N27" s="96"/>
      <c r="O27" s="96"/>
      <c r="P27" s="96"/>
      <c r="Q27" s="96"/>
      <c r="R27" s="96"/>
      <c r="S27" s="96"/>
      <c r="T27" s="96"/>
      <c r="U27" s="96"/>
      <c r="V27" s="96"/>
      <c r="W27" s="96"/>
      <c r="X27" s="96"/>
      <c r="Y27" s="96"/>
      <c r="Z27" s="132"/>
      <c r="AA27" s="96"/>
      <c r="AB27" s="96"/>
      <c r="AC27" s="96"/>
      <c r="AD27" s="96"/>
      <c r="AE27" s="96"/>
      <c r="AF27" s="96"/>
      <c r="AG27" s="96"/>
      <c r="AH27" s="142">
        <f t="shared" si="0"/>
        <v>0</v>
      </c>
      <c r="AI27" s="35">
        <f t="shared" si="1"/>
        <v>0</v>
      </c>
      <c r="AJ27" s="36">
        <f t="shared" si="2"/>
        <v>0</v>
      </c>
      <c r="AK27" s="91">
        <v>24</v>
      </c>
    </row>
    <row r="28" spans="1:37" ht="12.75">
      <c r="A28" s="22">
        <v>25</v>
      </c>
      <c r="B28" s="92">
        <f>'Accueil Classe'!E27</f>
        <v>0</v>
      </c>
      <c r="C28" s="92">
        <f>'Accueil Classe'!F27</f>
        <v>0</v>
      </c>
      <c r="D28" s="93"/>
      <c r="E28" s="93"/>
      <c r="F28" s="93"/>
      <c r="G28" s="93"/>
      <c r="H28" s="93"/>
      <c r="I28" s="93"/>
      <c r="J28" s="93"/>
      <c r="K28" s="93"/>
      <c r="L28" s="93"/>
      <c r="M28" s="93"/>
      <c r="N28" s="93"/>
      <c r="O28" s="93"/>
      <c r="P28" s="93"/>
      <c r="Q28" s="93"/>
      <c r="R28" s="93"/>
      <c r="S28" s="93"/>
      <c r="T28" s="93"/>
      <c r="U28" s="93"/>
      <c r="V28" s="93"/>
      <c r="W28" s="93"/>
      <c r="X28" s="93"/>
      <c r="Y28" s="93"/>
      <c r="Z28" s="132"/>
      <c r="AA28" s="93"/>
      <c r="AB28" s="93"/>
      <c r="AC28" s="93"/>
      <c r="AD28" s="93"/>
      <c r="AE28" s="93"/>
      <c r="AF28" s="93"/>
      <c r="AG28" s="93"/>
      <c r="AH28" s="94">
        <f t="shared" si="0"/>
        <v>0</v>
      </c>
      <c r="AI28" s="13">
        <f t="shared" si="1"/>
        <v>0</v>
      </c>
      <c r="AJ28" s="14">
        <f t="shared" si="2"/>
        <v>0</v>
      </c>
      <c r="AK28" s="88">
        <v>25</v>
      </c>
    </row>
    <row r="29" spans="1:37" s="34" customFormat="1" ht="12.75">
      <c r="A29" s="31">
        <v>26</v>
      </c>
      <c r="B29" s="95">
        <f>'Accueil Classe'!E28</f>
        <v>0</v>
      </c>
      <c r="C29" s="95">
        <f>'Accueil Classe'!F28</f>
        <v>0</v>
      </c>
      <c r="D29" s="96"/>
      <c r="E29" s="96"/>
      <c r="F29" s="96"/>
      <c r="G29" s="96"/>
      <c r="H29" s="96"/>
      <c r="I29" s="96"/>
      <c r="J29" s="96"/>
      <c r="K29" s="96"/>
      <c r="L29" s="96"/>
      <c r="M29" s="96"/>
      <c r="N29" s="96"/>
      <c r="O29" s="96"/>
      <c r="P29" s="96"/>
      <c r="Q29" s="96"/>
      <c r="R29" s="96"/>
      <c r="S29" s="96"/>
      <c r="T29" s="96"/>
      <c r="U29" s="96"/>
      <c r="V29" s="96"/>
      <c r="W29" s="96"/>
      <c r="X29" s="96"/>
      <c r="Y29" s="96"/>
      <c r="Z29" s="132"/>
      <c r="AA29" s="96"/>
      <c r="AB29" s="96"/>
      <c r="AC29" s="96"/>
      <c r="AD29" s="96"/>
      <c r="AE29" s="96"/>
      <c r="AF29" s="96"/>
      <c r="AG29" s="96"/>
      <c r="AH29" s="142">
        <f t="shared" si="0"/>
        <v>0</v>
      </c>
      <c r="AI29" s="35">
        <f t="shared" si="1"/>
        <v>0</v>
      </c>
      <c r="AJ29" s="36">
        <f t="shared" si="2"/>
        <v>0</v>
      </c>
      <c r="AK29" s="91">
        <v>26</v>
      </c>
    </row>
    <row r="30" spans="1:37" ht="12.75">
      <c r="A30" s="22">
        <v>27</v>
      </c>
      <c r="B30" s="92">
        <f>'Accueil Classe'!E29</f>
        <v>0</v>
      </c>
      <c r="C30" s="92">
        <f>'Accueil Classe'!F29</f>
        <v>0</v>
      </c>
      <c r="D30" s="93"/>
      <c r="E30" s="93"/>
      <c r="F30" s="93"/>
      <c r="G30" s="93"/>
      <c r="H30" s="93"/>
      <c r="I30" s="93"/>
      <c r="J30" s="93"/>
      <c r="K30" s="93"/>
      <c r="L30" s="93"/>
      <c r="M30" s="93"/>
      <c r="N30" s="93"/>
      <c r="O30" s="93"/>
      <c r="P30" s="93"/>
      <c r="Q30" s="93"/>
      <c r="R30" s="93"/>
      <c r="S30" s="93"/>
      <c r="T30" s="93"/>
      <c r="U30" s="93"/>
      <c r="V30" s="93"/>
      <c r="W30" s="93"/>
      <c r="X30" s="93"/>
      <c r="Y30" s="93"/>
      <c r="Z30" s="132"/>
      <c r="AA30" s="93"/>
      <c r="AB30" s="93"/>
      <c r="AC30" s="93"/>
      <c r="AD30" s="93"/>
      <c r="AE30" s="93"/>
      <c r="AF30" s="93"/>
      <c r="AG30" s="93"/>
      <c r="AH30" s="94">
        <f t="shared" si="0"/>
        <v>0</v>
      </c>
      <c r="AI30" s="13">
        <f t="shared" si="1"/>
        <v>0</v>
      </c>
      <c r="AJ30" s="14">
        <f t="shared" si="2"/>
        <v>0</v>
      </c>
      <c r="AK30" s="88">
        <v>27</v>
      </c>
    </row>
    <row r="31" spans="1:37" s="34" customFormat="1" ht="12.75">
      <c r="A31" s="31">
        <v>28</v>
      </c>
      <c r="B31" s="95">
        <f>'Accueil Classe'!E30</f>
        <v>0</v>
      </c>
      <c r="C31" s="95">
        <f>'Accueil Classe'!F30</f>
        <v>0</v>
      </c>
      <c r="D31" s="96"/>
      <c r="E31" s="96"/>
      <c r="F31" s="96"/>
      <c r="G31" s="96"/>
      <c r="H31" s="96"/>
      <c r="I31" s="96"/>
      <c r="J31" s="96"/>
      <c r="K31" s="96"/>
      <c r="L31" s="96"/>
      <c r="M31" s="96"/>
      <c r="N31" s="96"/>
      <c r="O31" s="96"/>
      <c r="P31" s="96"/>
      <c r="Q31" s="96"/>
      <c r="R31" s="96"/>
      <c r="S31" s="96"/>
      <c r="T31" s="96"/>
      <c r="U31" s="96"/>
      <c r="V31" s="96"/>
      <c r="W31" s="96"/>
      <c r="X31" s="96"/>
      <c r="Y31" s="96"/>
      <c r="Z31" s="132"/>
      <c r="AA31" s="96"/>
      <c r="AB31" s="96"/>
      <c r="AC31" s="96"/>
      <c r="AD31" s="96"/>
      <c r="AE31" s="96"/>
      <c r="AF31" s="96"/>
      <c r="AG31" s="96"/>
      <c r="AH31" s="142">
        <f t="shared" si="0"/>
        <v>0</v>
      </c>
      <c r="AI31" s="35">
        <f t="shared" si="1"/>
        <v>0</v>
      </c>
      <c r="AJ31" s="36">
        <f t="shared" si="2"/>
        <v>0</v>
      </c>
      <c r="AK31" s="91">
        <v>28</v>
      </c>
    </row>
    <row r="32" spans="1:37" ht="12.75">
      <c r="A32" s="22">
        <v>29</v>
      </c>
      <c r="B32" s="92">
        <f>'Accueil Classe'!E31</f>
        <v>0</v>
      </c>
      <c r="C32" s="92">
        <f>'Accueil Classe'!F31</f>
        <v>0</v>
      </c>
      <c r="D32" s="93"/>
      <c r="E32" s="93"/>
      <c r="F32" s="93"/>
      <c r="G32" s="93"/>
      <c r="H32" s="93"/>
      <c r="I32" s="93"/>
      <c r="J32" s="93"/>
      <c r="K32" s="93"/>
      <c r="L32" s="93"/>
      <c r="M32" s="93"/>
      <c r="N32" s="93"/>
      <c r="O32" s="93"/>
      <c r="P32" s="93"/>
      <c r="Q32" s="93"/>
      <c r="R32" s="93"/>
      <c r="S32" s="93"/>
      <c r="T32" s="93"/>
      <c r="U32" s="93"/>
      <c r="V32" s="93"/>
      <c r="W32" s="93"/>
      <c r="X32" s="93"/>
      <c r="Y32" s="93"/>
      <c r="Z32" s="132"/>
      <c r="AA32" s="93"/>
      <c r="AB32" s="93"/>
      <c r="AC32" s="93"/>
      <c r="AD32" s="93"/>
      <c r="AE32" s="93"/>
      <c r="AF32" s="93"/>
      <c r="AG32" s="93"/>
      <c r="AH32" s="94">
        <f t="shared" si="0"/>
        <v>0</v>
      </c>
      <c r="AI32" s="13">
        <f t="shared" si="1"/>
        <v>0</v>
      </c>
      <c r="AJ32" s="14">
        <f t="shared" si="2"/>
        <v>0</v>
      </c>
      <c r="AK32" s="88">
        <v>29</v>
      </c>
    </row>
    <row r="33" spans="1:37" s="34" customFormat="1" ht="12.75">
      <c r="A33" s="31">
        <v>30</v>
      </c>
      <c r="B33" s="95">
        <f>'Accueil Classe'!E32</f>
        <v>0</v>
      </c>
      <c r="C33" s="95">
        <f>'Accueil Classe'!F32</f>
        <v>0</v>
      </c>
      <c r="D33" s="113"/>
      <c r="E33" s="113"/>
      <c r="F33" s="113"/>
      <c r="G33" s="113"/>
      <c r="H33" s="113"/>
      <c r="I33" s="113"/>
      <c r="J33" s="113"/>
      <c r="K33" s="113"/>
      <c r="L33" s="113"/>
      <c r="M33" s="113"/>
      <c r="N33" s="113"/>
      <c r="O33" s="113"/>
      <c r="P33" s="113"/>
      <c r="Q33" s="113"/>
      <c r="R33" s="113"/>
      <c r="S33" s="113"/>
      <c r="T33" s="113"/>
      <c r="U33" s="113"/>
      <c r="V33" s="113"/>
      <c r="W33" s="113"/>
      <c r="X33" s="113"/>
      <c r="Y33" s="113"/>
      <c r="Z33" s="133"/>
      <c r="AA33" s="113"/>
      <c r="AB33" s="113"/>
      <c r="AC33" s="113"/>
      <c r="AD33" s="113"/>
      <c r="AE33" s="113"/>
      <c r="AF33" s="113"/>
      <c r="AG33" s="113"/>
      <c r="AH33" s="142">
        <f t="shared" si="0"/>
        <v>0</v>
      </c>
      <c r="AI33" s="32">
        <f t="shared" si="1"/>
        <v>0</v>
      </c>
      <c r="AJ33" s="90">
        <f t="shared" si="2"/>
        <v>0</v>
      </c>
      <c r="AK33" s="91">
        <v>30</v>
      </c>
    </row>
    <row r="34" spans="3:34" ht="12.75">
      <c r="C34" s="17" t="s">
        <v>38</v>
      </c>
      <c r="D34" s="114">
        <f>COUNTIF(D4:D33,"=0")</f>
        <v>0</v>
      </c>
      <c r="E34" s="115">
        <f aca="true" t="shared" si="3" ref="E34:AD34">COUNTIF(E4:E33,"=0")</f>
        <v>0</v>
      </c>
      <c r="F34" s="115">
        <f t="shared" si="3"/>
        <v>0</v>
      </c>
      <c r="G34" s="115">
        <f t="shared" si="3"/>
        <v>0</v>
      </c>
      <c r="H34" s="115">
        <f t="shared" si="3"/>
        <v>0</v>
      </c>
      <c r="I34" s="115">
        <f t="shared" si="3"/>
        <v>0</v>
      </c>
      <c r="J34" s="115">
        <f t="shared" si="3"/>
        <v>0</v>
      </c>
      <c r="K34" s="115">
        <f t="shared" si="3"/>
        <v>0</v>
      </c>
      <c r="L34" s="115">
        <f t="shared" si="3"/>
        <v>0</v>
      </c>
      <c r="M34" s="116">
        <f t="shared" si="3"/>
        <v>0</v>
      </c>
      <c r="N34" s="114">
        <f t="shared" si="3"/>
        <v>0</v>
      </c>
      <c r="O34" s="140">
        <f t="shared" si="3"/>
        <v>0</v>
      </c>
      <c r="P34" s="114">
        <f t="shared" si="3"/>
        <v>0</v>
      </c>
      <c r="Q34" s="115">
        <f t="shared" si="3"/>
        <v>0</v>
      </c>
      <c r="R34" s="115">
        <f t="shared" si="3"/>
        <v>0</v>
      </c>
      <c r="S34" s="115">
        <f t="shared" si="3"/>
        <v>0</v>
      </c>
      <c r="T34" s="115">
        <f t="shared" si="3"/>
        <v>0</v>
      </c>
      <c r="U34" s="115">
        <f t="shared" si="3"/>
        <v>0</v>
      </c>
      <c r="V34" s="115">
        <f t="shared" si="3"/>
        <v>0</v>
      </c>
      <c r="W34" s="115">
        <f t="shared" si="3"/>
        <v>0</v>
      </c>
      <c r="X34" s="115">
        <f t="shared" si="3"/>
        <v>0</v>
      </c>
      <c r="Y34" s="122"/>
      <c r="Z34" s="123"/>
      <c r="AA34" s="114">
        <f t="shared" si="3"/>
        <v>0</v>
      </c>
      <c r="AB34" s="115">
        <f t="shared" si="3"/>
        <v>0</v>
      </c>
      <c r="AC34" s="115">
        <f>COUNTIF(AC4:AC33,"=0")</f>
        <v>0</v>
      </c>
      <c r="AD34" s="115">
        <f t="shared" si="3"/>
        <v>0</v>
      </c>
      <c r="AE34" s="121"/>
      <c r="AF34" s="121"/>
      <c r="AG34" s="115">
        <f>COUNTIF(AG4:AG33,"=0")</f>
        <v>0</v>
      </c>
      <c r="AH34" s="135">
        <f>SUM(D34:Y34,AA34:AG34)</f>
        <v>0</v>
      </c>
    </row>
    <row r="35" spans="3:34" ht="12.75">
      <c r="C35" s="17" t="s">
        <v>39</v>
      </c>
      <c r="D35" s="75">
        <f>COUNTIF(D4:D33,"=1")</f>
        <v>0</v>
      </c>
      <c r="E35" s="78">
        <f aca="true" t="shared" si="4" ref="E35:AB35">COUNTIF(E4:E33,"=1")</f>
        <v>0</v>
      </c>
      <c r="F35" s="78">
        <f t="shared" si="4"/>
        <v>0</v>
      </c>
      <c r="G35" s="78">
        <f t="shared" si="4"/>
        <v>0</v>
      </c>
      <c r="H35" s="78">
        <f t="shared" si="4"/>
        <v>0</v>
      </c>
      <c r="I35" s="78">
        <f t="shared" si="4"/>
        <v>0</v>
      </c>
      <c r="J35" s="78">
        <f t="shared" si="4"/>
        <v>0</v>
      </c>
      <c r="K35" s="78">
        <f t="shared" si="4"/>
        <v>0</v>
      </c>
      <c r="L35" s="78">
        <f t="shared" si="4"/>
        <v>0</v>
      </c>
      <c r="M35" s="79">
        <f t="shared" si="4"/>
        <v>0</v>
      </c>
      <c r="N35" s="75">
        <f t="shared" si="4"/>
        <v>0</v>
      </c>
      <c r="O35" s="120">
        <f t="shared" si="4"/>
        <v>0</v>
      </c>
      <c r="P35" s="75">
        <f t="shared" si="4"/>
        <v>0</v>
      </c>
      <c r="Q35" s="78">
        <f t="shared" si="4"/>
        <v>0</v>
      </c>
      <c r="R35" s="78">
        <f t="shared" si="4"/>
        <v>0</v>
      </c>
      <c r="S35" s="78">
        <f t="shared" si="4"/>
        <v>0</v>
      </c>
      <c r="T35" s="78">
        <f t="shared" si="4"/>
        <v>0</v>
      </c>
      <c r="U35" s="78">
        <f t="shared" si="4"/>
        <v>0</v>
      </c>
      <c r="V35" s="78">
        <f t="shared" si="4"/>
        <v>0</v>
      </c>
      <c r="W35" s="78">
        <f t="shared" si="4"/>
        <v>0</v>
      </c>
      <c r="X35" s="78">
        <f t="shared" si="4"/>
        <v>0</v>
      </c>
      <c r="Y35" s="75">
        <f t="shared" si="4"/>
        <v>0</v>
      </c>
      <c r="Z35" s="82">
        <f t="shared" si="4"/>
        <v>0</v>
      </c>
      <c r="AA35" s="75">
        <f t="shared" si="4"/>
        <v>0</v>
      </c>
      <c r="AB35" s="78">
        <f t="shared" si="4"/>
        <v>0</v>
      </c>
      <c r="AC35" s="78">
        <f>COUNTIF(AC4:AC33,"=1")</f>
        <v>0</v>
      </c>
      <c r="AD35" s="78">
        <f>COUNTIF(AD4:AD33,"=1")</f>
        <v>0</v>
      </c>
      <c r="AE35" s="78">
        <f>COUNTIF(AE4:AE33,"=1")</f>
        <v>0</v>
      </c>
      <c r="AF35" s="78">
        <f>COUNTIF(AF4:AF33,"=1")</f>
        <v>0</v>
      </c>
      <c r="AG35" s="78">
        <f>COUNTIF(AG4:AG33,"=1")</f>
        <v>0</v>
      </c>
      <c r="AH35" s="136">
        <f>SUM(D35:Y35,AA35:AG35)</f>
        <v>0</v>
      </c>
    </row>
    <row r="36" spans="3:34" ht="12.75">
      <c r="C36" s="17" t="s">
        <v>52</v>
      </c>
      <c r="D36" s="76"/>
      <c r="E36" s="78">
        <f>COUNTIF(E4:E33,"=2")</f>
        <v>0</v>
      </c>
      <c r="F36" s="78">
        <f>COUNTIF(F4:F33,"=2")</f>
        <v>0</v>
      </c>
      <c r="G36" s="78">
        <f>COUNTIF(G4:G33,"=2")</f>
        <v>0</v>
      </c>
      <c r="H36" s="111"/>
      <c r="I36" s="111"/>
      <c r="J36" s="81"/>
      <c r="K36" s="81"/>
      <c r="L36" s="81"/>
      <c r="M36" s="82"/>
      <c r="N36" s="76"/>
      <c r="O36" s="82"/>
      <c r="P36" s="78">
        <f>COUNTIF(P4:P33,"=2")</f>
        <v>0</v>
      </c>
      <c r="Q36" s="78">
        <f>COUNTIF(Q4:Q33,"=2")</f>
        <v>0</v>
      </c>
      <c r="R36" s="78">
        <f>COUNTIF(R4:R33,"=2")</f>
        <v>0</v>
      </c>
      <c r="S36" s="78">
        <f>COUNTIF(S4:S33,"=2")</f>
        <v>0</v>
      </c>
      <c r="T36" s="81"/>
      <c r="U36" s="81"/>
      <c r="V36" s="81"/>
      <c r="W36" s="81"/>
      <c r="X36" s="81"/>
      <c r="Y36" s="76"/>
      <c r="Z36" s="82"/>
      <c r="AA36" s="76"/>
      <c r="AB36" s="78">
        <f>COUNTIF(AB4:AB33,"=2")</f>
        <v>0</v>
      </c>
      <c r="AC36" s="81"/>
      <c r="AD36" s="78">
        <f>COUNTIF(AD4:AD33,"=2")</f>
        <v>0</v>
      </c>
      <c r="AE36" s="78">
        <f>COUNTIF(AE4:AE33,"=2")</f>
        <v>0</v>
      </c>
      <c r="AF36" s="81"/>
      <c r="AG36" s="81"/>
      <c r="AH36" s="136">
        <f>SUM(D36:Y36,AA36:AG36)</f>
        <v>0</v>
      </c>
    </row>
    <row r="37" spans="3:34" ht="12.75">
      <c r="C37" s="17" t="s">
        <v>40</v>
      </c>
      <c r="D37" s="76"/>
      <c r="E37" s="81"/>
      <c r="F37" s="81"/>
      <c r="G37" s="81"/>
      <c r="H37" s="81"/>
      <c r="I37" s="81"/>
      <c r="J37" s="81"/>
      <c r="K37" s="81"/>
      <c r="L37" s="81"/>
      <c r="M37" s="112"/>
      <c r="N37" s="117">
        <f>COUNTIF(N4:N33,"=8")</f>
        <v>0</v>
      </c>
      <c r="O37" s="120">
        <f>COUNTIF(O4:O33,"=8")</f>
        <v>0</v>
      </c>
      <c r="P37" s="76"/>
      <c r="Q37" s="81"/>
      <c r="R37" s="81"/>
      <c r="S37" s="81"/>
      <c r="T37" s="81"/>
      <c r="U37" s="81"/>
      <c r="V37" s="81"/>
      <c r="W37" s="81"/>
      <c r="X37" s="81"/>
      <c r="Y37" s="117">
        <f>COUNTIF(Y4:Y33,"=8")</f>
        <v>0</v>
      </c>
      <c r="Z37" s="82">
        <f>COUNTIF(Z4:Z33,"=8")</f>
        <v>0</v>
      </c>
      <c r="AA37" s="117">
        <f>COUNTIF(AA4:AA33,"=8")</f>
        <v>0</v>
      </c>
      <c r="AB37" s="81"/>
      <c r="AC37" s="81"/>
      <c r="AD37" s="81"/>
      <c r="AE37" s="81"/>
      <c r="AF37" s="81"/>
      <c r="AG37" s="134">
        <f>COUNTIF(AG4:AG33,"=8")</f>
        <v>0</v>
      </c>
      <c r="AH37" s="136">
        <f>SUM(D37:Y37,AA37:AG37)</f>
        <v>0</v>
      </c>
    </row>
    <row r="38" spans="3:34" ht="12.75">
      <c r="C38" s="17" t="s">
        <v>41</v>
      </c>
      <c r="D38" s="77">
        <f>COUNTIF(D4:D33,"=9")</f>
        <v>0</v>
      </c>
      <c r="E38" s="80">
        <f aca="true" t="shared" si="5" ref="E38:AG38">COUNTIF(E4:E33,"=9")</f>
        <v>0</v>
      </c>
      <c r="F38" s="80">
        <f t="shared" si="5"/>
        <v>0</v>
      </c>
      <c r="G38" s="80">
        <f t="shared" si="5"/>
        <v>0</v>
      </c>
      <c r="H38" s="80">
        <f t="shared" si="5"/>
        <v>0</v>
      </c>
      <c r="I38" s="80">
        <f t="shared" si="5"/>
        <v>0</v>
      </c>
      <c r="J38" s="80">
        <f t="shared" si="5"/>
        <v>0</v>
      </c>
      <c r="K38" s="80">
        <f t="shared" si="5"/>
        <v>0</v>
      </c>
      <c r="L38" s="80">
        <f t="shared" si="5"/>
        <v>0</v>
      </c>
      <c r="M38" s="83">
        <f t="shared" si="5"/>
        <v>0</v>
      </c>
      <c r="N38" s="118"/>
      <c r="O38" s="119"/>
      <c r="P38" s="77">
        <f t="shared" si="5"/>
        <v>0</v>
      </c>
      <c r="Q38" s="80">
        <f t="shared" si="5"/>
        <v>0</v>
      </c>
      <c r="R38" s="80">
        <f t="shared" si="5"/>
        <v>0</v>
      </c>
      <c r="S38" s="80">
        <f t="shared" si="5"/>
        <v>0</v>
      </c>
      <c r="T38" s="80">
        <f t="shared" si="5"/>
        <v>0</v>
      </c>
      <c r="U38" s="80">
        <f t="shared" si="5"/>
        <v>0</v>
      </c>
      <c r="V38" s="80">
        <f t="shared" si="5"/>
        <v>0</v>
      </c>
      <c r="W38" s="80">
        <f t="shared" si="5"/>
        <v>0</v>
      </c>
      <c r="X38" s="80">
        <f t="shared" si="5"/>
        <v>0</v>
      </c>
      <c r="Y38" s="77">
        <f t="shared" si="5"/>
        <v>0</v>
      </c>
      <c r="Z38" s="119">
        <f t="shared" si="5"/>
        <v>0</v>
      </c>
      <c r="AA38" s="77">
        <f t="shared" si="5"/>
        <v>0</v>
      </c>
      <c r="AB38" s="80">
        <f t="shared" si="5"/>
        <v>0</v>
      </c>
      <c r="AC38" s="80">
        <f t="shared" si="5"/>
        <v>0</v>
      </c>
      <c r="AD38" s="80">
        <f>COUNTIF(AD4:AD33,"=9")</f>
        <v>0</v>
      </c>
      <c r="AE38" s="80">
        <f t="shared" si="5"/>
        <v>0</v>
      </c>
      <c r="AF38" s="80">
        <f t="shared" si="5"/>
        <v>0</v>
      </c>
      <c r="AG38" s="80">
        <f t="shared" si="5"/>
        <v>0</v>
      </c>
      <c r="AH38" s="137">
        <f>SUM(D38:Y38,AA38:AG38)</f>
        <v>0</v>
      </c>
    </row>
  </sheetData>
  <sheetProtection sheet="1" objects="1" scenarios="1"/>
  <mergeCells count="9">
    <mergeCell ref="AA1:AG1"/>
    <mergeCell ref="AB2:AF2"/>
    <mergeCell ref="N1:O1"/>
    <mergeCell ref="P2:S2"/>
    <mergeCell ref="Y2:Z2"/>
    <mergeCell ref="D2:J2"/>
    <mergeCell ref="D1:M1"/>
    <mergeCell ref="P1:X1"/>
    <mergeCell ref="Y1:Z1"/>
  </mergeCells>
  <conditionalFormatting sqref="C4 AJ4:AJ33">
    <cfRule type="cellIs" priority="1" dxfId="18" operator="equal" stopIfTrue="1">
      <formula>0</formula>
    </cfRule>
  </conditionalFormatting>
  <conditionalFormatting sqref="D4:M33 P4:X33">
    <cfRule type="cellIs" priority="2" dxfId="2" operator="equal" stopIfTrue="1">
      <formula>1</formula>
    </cfRule>
    <cfRule type="cellIs" priority="3" dxfId="7" operator="equal" stopIfTrue="1">
      <formula>9</formula>
    </cfRule>
    <cfRule type="cellIs" priority="4" dxfId="8" operator="equal" stopIfTrue="1">
      <formula>2</formula>
    </cfRule>
  </conditionalFormatting>
  <conditionalFormatting sqref="AB4:AF33">
    <cfRule type="cellIs" priority="5" dxfId="2" operator="equal" stopIfTrue="1">
      <formula>1</formula>
    </cfRule>
    <cfRule type="cellIs" priority="6" dxfId="7" operator="equal" stopIfTrue="1">
      <formula>9</formula>
    </cfRule>
    <cfRule type="cellIs" priority="7" dxfId="2" operator="equal" stopIfTrue="1">
      <formula>2</formula>
    </cfRule>
  </conditionalFormatting>
  <conditionalFormatting sqref="N4:O33 Y4:Y33">
    <cfRule type="cellIs" priority="8" dxfId="2" operator="equal" stopIfTrue="1">
      <formula>1</formula>
    </cfRule>
    <cfRule type="cellIs" priority="9" dxfId="7" operator="equal" stopIfTrue="1">
      <formula>9</formula>
    </cfRule>
    <cfRule type="cellIs" priority="10" dxfId="6" operator="equal" stopIfTrue="1">
      <formula>8</formula>
    </cfRule>
  </conditionalFormatting>
  <conditionalFormatting sqref="AA4:AA33 AG4:AG33">
    <cfRule type="cellIs" priority="11" dxfId="2" operator="equal" stopIfTrue="1">
      <formula>1</formula>
    </cfRule>
    <cfRule type="cellIs" priority="12" dxfId="7" operator="equal" stopIfTrue="1">
      <formula>9</formula>
    </cfRule>
    <cfRule type="cellIs" priority="13" dxfId="6" operator="equal" stopIfTrue="1">
      <formula>8</formula>
    </cfRule>
  </conditionalFormatting>
  <dataValidations count="8">
    <dataValidation type="list" operator="equal" allowBlank="1" showDropDown="1" showInputMessage="1" showErrorMessage="1" errorTitle="Codage erroné." error="Vérifiez les codes possibles pour cet item." sqref="D4:D33 T4:X33 AC4:AC33">
      <formula1>"0,1,9"</formula1>
    </dataValidation>
    <dataValidation type="list" operator="equal" allowBlank="1" showDropDown="1" showInputMessage="1" showErrorMessage="1" errorTitle="Codage erroné." error="Vérifiez les codes possibles pour cet item." sqref="E4:G33 P4:S33 AB4:AB33 AD4:AD33">
      <formula1>"0,1,2,9"</formula1>
    </dataValidation>
    <dataValidation type="list" operator="equal" allowBlank="1" showDropDown="1" showInputMessage="1" showErrorMessage="1" errorTitle="Codage erroné." error="Vérifiez les codes possibles pour cet item." sqref="AA4:AA33 AG4:AG33">
      <formula1>"0,1,8,9"</formula1>
    </dataValidation>
    <dataValidation type="list" allowBlank="1" showDropDown="1" showInputMessage="1" showErrorMessage="1" sqref="H4:M33">
      <formula1>"0,1,9"</formula1>
    </dataValidation>
    <dataValidation type="list" allowBlank="1" showInputMessage="1" showErrorMessage="1" sqref="N4:O33">
      <formula1>"0,1,8"</formula1>
    </dataValidation>
    <dataValidation type="list" operator="equal" allowBlank="1" showDropDown="1" showInputMessage="1" showErrorMessage="1" errorTitle="Codage erroné." error="Vérifiez les codes possibles pour cet item." sqref="Y4:Z33">
      <formula1>"1,8,9"</formula1>
    </dataValidation>
    <dataValidation type="list" operator="equal" allowBlank="1" showDropDown="1" showInputMessage="1" showErrorMessage="1" errorTitle="Codage erroné." error="Vérifiez les codes possibles pour cet item." sqref="AE4:AE33">
      <formula1>"1,2,9"</formula1>
    </dataValidation>
    <dataValidation type="list" operator="equal" allowBlank="1" showDropDown="1" showInputMessage="1" showErrorMessage="1" errorTitle="Codage erroné." error="Vérifiez les codes possibles pour cet item." sqref="AF4:AF33">
      <formula1>"1,9"</formula1>
    </dataValidation>
  </dataValidations>
  <printOptions/>
  <pageMargins left="0.4330708661417323" right="0.15748031496062992" top="0.6692913385826772" bottom="0.5511811023622047" header="0.3937007874015748" footer="0.31496062992125984"/>
  <pageSetup horizontalDpi="200" verticalDpi="200" orientation="landscape" paperSize="9" r:id="rId1"/>
  <headerFooter alignWithMargins="0">
    <oddHeader>&amp;L&amp;"Arial,Gras"Evaluation mi-CP&amp;C&amp;"Arial,Gras"FICHE DE SAISIE&amp;R&amp;"Arial,Gras"Année scolaire 2010-2011
</oddHeader>
    <oddFooter>&amp;R&amp;8imprimé le &amp;D</oddFooter>
  </headerFooter>
</worksheet>
</file>

<file path=xl/worksheets/sheet4.xml><?xml version="1.0" encoding="utf-8"?>
<worksheet xmlns="http://schemas.openxmlformats.org/spreadsheetml/2006/main" xmlns:r="http://schemas.openxmlformats.org/officeDocument/2006/relationships">
  <dimension ref="A1:Y65536"/>
  <sheetViews>
    <sheetView showGridLines="0" showZeros="0" zoomScalePageLayoutView="0" workbookViewId="0" topLeftCell="A1">
      <selection activeCell="B2" sqref="B2"/>
    </sheetView>
  </sheetViews>
  <sheetFormatPr defaultColWidth="11.421875" defaultRowHeight="12.75"/>
  <cols>
    <col min="1" max="1" width="2.7109375" style="18" customWidth="1"/>
    <col min="2" max="2" width="21.421875" style="0" customWidth="1"/>
    <col min="3" max="3" width="13.28125" style="0" customWidth="1"/>
    <col min="4" max="5" width="7.7109375" style="15" customWidth="1"/>
    <col min="6" max="13" width="7.7109375" style="0" customWidth="1"/>
    <col min="14" max="14" width="6.57421875" style="15" customWidth="1"/>
    <col min="15" max="15" width="5.7109375" style="0" customWidth="1"/>
    <col min="16" max="20" width="2.7109375" style="0" customWidth="1"/>
  </cols>
  <sheetData>
    <row r="1" spans="1:14" s="16" customFormat="1" ht="12.75" customHeight="1">
      <c r="A1" s="18"/>
      <c r="B1" s="19">
        <f>'Accueil Classe'!B29</f>
        <v>0</v>
      </c>
      <c r="C1" s="19"/>
      <c r="D1" s="165" t="s">
        <v>43</v>
      </c>
      <c r="E1" s="166"/>
      <c r="F1" s="165" t="s">
        <v>58</v>
      </c>
      <c r="G1" s="166"/>
      <c r="H1" s="165" t="s">
        <v>59</v>
      </c>
      <c r="I1" s="166"/>
      <c r="J1" s="165" t="s">
        <v>57</v>
      </c>
      <c r="K1" s="166"/>
      <c r="L1" s="165" t="s">
        <v>45</v>
      </c>
      <c r="M1" s="166"/>
      <c r="N1" s="37"/>
    </row>
    <row r="2" spans="4:25" ht="40.5" customHeight="1">
      <c r="D2" s="167"/>
      <c r="E2" s="168"/>
      <c r="F2" s="169"/>
      <c r="G2" s="168"/>
      <c r="H2" s="167"/>
      <c r="I2" s="168"/>
      <c r="J2" s="169"/>
      <c r="K2" s="170"/>
      <c r="L2" s="169"/>
      <c r="M2" s="170"/>
      <c r="N2" s="37" t="s">
        <v>42</v>
      </c>
      <c r="O2" s="12"/>
      <c r="P2" s="12"/>
      <c r="Q2" s="12"/>
      <c r="R2" s="12"/>
      <c r="S2" s="12"/>
      <c r="T2" s="12"/>
      <c r="U2" s="12"/>
      <c r="V2" s="12"/>
      <c r="W2" s="12"/>
      <c r="X2" s="12"/>
      <c r="Y2" s="12"/>
    </row>
    <row r="3" spans="1:14" ht="12.75">
      <c r="A3" s="22">
        <v>1</v>
      </c>
      <c r="B3" s="87">
        <f>'Accueil Classe'!E3</f>
        <v>0</v>
      </c>
      <c r="C3" s="89">
        <f>'Accueil Classe'!F3</f>
        <v>0</v>
      </c>
      <c r="D3" s="86">
        <f>SUMIF('Saisie Classe'!D4:M4,"=1")+COUNTIF('Saisie Classe'!E4:G4,"=2")</f>
        <v>0</v>
      </c>
      <c r="E3" s="84">
        <f>SUM(D3)/10</f>
        <v>0</v>
      </c>
      <c r="F3" s="62">
        <f>SUMIF('Saisie Classe'!N4:O4,"=1")</f>
        <v>0</v>
      </c>
      <c r="G3" s="61">
        <f>SUM(F3)/2</f>
        <v>0</v>
      </c>
      <c r="H3" s="62">
        <f>SUMIF('Saisie Classe'!P4:X4,"=1")+COUNTIF('Saisie Classe'!P4:S4,"=2")</f>
        <v>0</v>
      </c>
      <c r="I3" s="61">
        <f>SUM(H3)/9</f>
        <v>0</v>
      </c>
      <c r="J3" s="128">
        <f>SUMIF('Saisie Classe'!Y4,"=1")+COUNTIF('Saisie Classe'!Y4,"=8")</f>
        <v>0</v>
      </c>
      <c r="K3" s="127">
        <f>SUM(J3)/1</f>
        <v>0</v>
      </c>
      <c r="L3" s="129">
        <f>SUMIF('Saisie Classe'!AA4:AG4,"=1")+COUNTIF('Saisie Classe'!AA4,"=2")+COUNTIF('Saisie Classe'!AD4:AE4,"=2")</f>
        <v>0</v>
      </c>
      <c r="M3" s="127">
        <f>SUM(L3)/7</f>
        <v>0</v>
      </c>
      <c r="N3" s="63">
        <f>SUM(D3,F3,H3,J3,L3)</f>
        <v>0</v>
      </c>
    </row>
    <row r="4" spans="1:14" s="34" customFormat="1" ht="12.75">
      <c r="A4" s="31">
        <v>2</v>
      </c>
      <c r="B4" s="85">
        <f>'Accueil Classe'!E4</f>
        <v>0</v>
      </c>
      <c r="C4" s="40">
        <f>'Accueil Classe'!F4</f>
        <v>0</v>
      </c>
      <c r="D4" s="124">
        <f>SUMIF('Saisie Classe'!D5:M5,"=1")+COUNTIF('Saisie Classe'!E5:G5,"=2")</f>
        <v>0</v>
      </c>
      <c r="E4" s="84">
        <f aca="true" t="shared" si="0" ref="E4:E32">SUM(D4)/10</f>
        <v>0</v>
      </c>
      <c r="F4" s="138">
        <f>SUMIF('Saisie Classe'!N5:O5,"=1")</f>
        <v>0</v>
      </c>
      <c r="G4" s="61">
        <f aca="true" t="shared" si="1" ref="G4:G32">SUM(F4)/2</f>
        <v>0</v>
      </c>
      <c r="H4" s="126">
        <f>SUMIF('Saisie Classe'!P5:X5,"=1")+COUNTIF('Saisie Classe'!P5:S5,"=2")</f>
        <v>0</v>
      </c>
      <c r="I4" s="61">
        <f aca="true" t="shared" si="2" ref="I4:I32">SUM(H4)/9</f>
        <v>0</v>
      </c>
      <c r="J4" s="141">
        <f>SUMIF('Saisie Classe'!Y5,"=1")+COUNTIF('Saisie Classe'!Y5,"=8")</f>
        <v>0</v>
      </c>
      <c r="K4" s="127">
        <f aca="true" t="shared" si="3" ref="K4:K32">SUM(J4)/1</f>
        <v>0</v>
      </c>
      <c r="L4" s="130">
        <f>SUMIF('Saisie Classe'!AA5:AG5,"=1")+COUNTIF('Saisie Classe'!AA5,"=2")+COUNTIF('Saisie Classe'!AD5:AE5,"=2")</f>
        <v>0</v>
      </c>
      <c r="M4" s="127">
        <f aca="true" t="shared" si="4" ref="M4:M32">SUM(L4)/7</f>
        <v>0</v>
      </c>
      <c r="N4" s="131">
        <f aca="true" t="shared" si="5" ref="N4:N32">SUM(D4,F4,H4,J4,L4)</f>
        <v>0</v>
      </c>
    </row>
    <row r="5" spans="1:14" ht="12.75">
      <c r="A5" s="22">
        <v>3</v>
      </c>
      <c r="B5" s="13">
        <f>'Accueil Classe'!E5</f>
        <v>0</v>
      </c>
      <c r="C5" s="14">
        <f>'Accueil Classe'!F5</f>
        <v>0</v>
      </c>
      <c r="D5" s="86">
        <f>SUMIF('Saisie Classe'!D6:M6,"=1")+COUNTIF('Saisie Classe'!E6:G6,"=2")</f>
        <v>0</v>
      </c>
      <c r="E5" s="84">
        <f t="shared" si="0"/>
        <v>0</v>
      </c>
      <c r="F5" s="62">
        <f>SUMIF('Saisie Classe'!N6:O6,"=1")</f>
        <v>0</v>
      </c>
      <c r="G5" s="61">
        <f t="shared" si="1"/>
        <v>0</v>
      </c>
      <c r="H5" s="62">
        <f>SUMIF('Saisie Classe'!P6:X6,"=1")+COUNTIF('Saisie Classe'!P6:S6,"=2")</f>
        <v>0</v>
      </c>
      <c r="I5" s="61">
        <f t="shared" si="2"/>
        <v>0</v>
      </c>
      <c r="J5" s="128">
        <f>SUMIF('Saisie Classe'!Y6,"=1")+COUNTIF('Saisie Classe'!Y6,"=8")</f>
        <v>0</v>
      </c>
      <c r="K5" s="127">
        <f t="shared" si="3"/>
        <v>0</v>
      </c>
      <c r="L5" s="129">
        <f>SUMIF('Saisie Classe'!AA6:AG6,"=1")+COUNTIF('Saisie Classe'!AA6,"=2")+COUNTIF('Saisie Classe'!AD6:AE6,"=2")</f>
        <v>0</v>
      </c>
      <c r="M5" s="127">
        <f t="shared" si="4"/>
        <v>0</v>
      </c>
      <c r="N5" s="63">
        <f t="shared" si="5"/>
        <v>0</v>
      </c>
    </row>
    <row r="6" spans="1:14" s="34" customFormat="1" ht="12.75">
      <c r="A6" s="31">
        <v>4</v>
      </c>
      <c r="B6" s="35">
        <f>'Accueil Classe'!E6</f>
        <v>0</v>
      </c>
      <c r="C6" s="36">
        <f>'Accueil Classe'!F6</f>
        <v>0</v>
      </c>
      <c r="D6" s="124">
        <f>SUMIF('Saisie Classe'!D7:M7,"=1")+COUNTIF('Saisie Classe'!E7:G7,"=2")</f>
        <v>0</v>
      </c>
      <c r="E6" s="84">
        <f t="shared" si="0"/>
        <v>0</v>
      </c>
      <c r="F6" s="138">
        <f>SUMIF('Saisie Classe'!N7:O7,"=1")</f>
        <v>0</v>
      </c>
      <c r="G6" s="61">
        <f t="shared" si="1"/>
        <v>0</v>
      </c>
      <c r="H6" s="126">
        <f>SUMIF('Saisie Classe'!P7:X7,"=1")+COUNTIF('Saisie Classe'!P7:S7,"=2")</f>
        <v>0</v>
      </c>
      <c r="I6" s="61">
        <f t="shared" si="2"/>
        <v>0</v>
      </c>
      <c r="J6" s="141">
        <f>SUMIF('Saisie Classe'!Y7,"=1")+COUNTIF('Saisie Classe'!Y7,"=8")</f>
        <v>0</v>
      </c>
      <c r="K6" s="127">
        <f t="shared" si="3"/>
        <v>0</v>
      </c>
      <c r="L6" s="130">
        <f>SUMIF('Saisie Classe'!AA7:AG7,"=1")+COUNTIF('Saisie Classe'!AA7,"=2")+COUNTIF('Saisie Classe'!AD7:AE7,"=2")</f>
        <v>0</v>
      </c>
      <c r="M6" s="127">
        <f t="shared" si="4"/>
        <v>0</v>
      </c>
      <c r="N6" s="131">
        <f t="shared" si="5"/>
        <v>0</v>
      </c>
    </row>
    <row r="7" spans="1:14" ht="12.75">
      <c r="A7" s="22">
        <v>5</v>
      </c>
      <c r="B7" s="13">
        <f>'Accueil Classe'!E7</f>
        <v>0</v>
      </c>
      <c r="C7" s="14">
        <f>'Accueil Classe'!F7</f>
        <v>0</v>
      </c>
      <c r="D7" s="86">
        <f>SUMIF('Saisie Classe'!D8:M8,"=1")+COUNTIF('Saisie Classe'!E8:G8,"=2")</f>
        <v>0</v>
      </c>
      <c r="E7" s="84">
        <f t="shared" si="0"/>
        <v>0</v>
      </c>
      <c r="F7" s="62">
        <f>SUMIF('Saisie Classe'!N8:O8,"=1")</f>
        <v>0</v>
      </c>
      <c r="G7" s="61">
        <f t="shared" si="1"/>
        <v>0</v>
      </c>
      <c r="H7" s="62">
        <f>SUMIF('Saisie Classe'!P8:X8,"=1")+COUNTIF('Saisie Classe'!P8:S8,"=2")</f>
        <v>0</v>
      </c>
      <c r="I7" s="61">
        <f t="shared" si="2"/>
        <v>0</v>
      </c>
      <c r="J7" s="128">
        <f>SUMIF('Saisie Classe'!Y8,"=1")+COUNTIF('Saisie Classe'!Y8,"=8")</f>
        <v>0</v>
      </c>
      <c r="K7" s="127">
        <f t="shared" si="3"/>
        <v>0</v>
      </c>
      <c r="L7" s="129">
        <f>SUMIF('Saisie Classe'!AA8:AG8,"=1")+COUNTIF('Saisie Classe'!AA8,"=2")+COUNTIF('Saisie Classe'!AD8:AE8,"=2")</f>
        <v>0</v>
      </c>
      <c r="M7" s="127">
        <f t="shared" si="4"/>
        <v>0</v>
      </c>
      <c r="N7" s="63">
        <f t="shared" si="5"/>
        <v>0</v>
      </c>
    </row>
    <row r="8" spans="1:14" s="34" customFormat="1" ht="12.75">
      <c r="A8" s="31">
        <v>6</v>
      </c>
      <c r="B8" s="35">
        <f>'Accueil Classe'!E8</f>
        <v>0</v>
      </c>
      <c r="C8" s="36">
        <f>'Accueil Classe'!F8</f>
        <v>0</v>
      </c>
      <c r="D8" s="124">
        <f>SUMIF('Saisie Classe'!D9:M9,"=1")+COUNTIF('Saisie Classe'!E9:G9,"=2")</f>
        <v>0</v>
      </c>
      <c r="E8" s="84">
        <f t="shared" si="0"/>
        <v>0</v>
      </c>
      <c r="F8" s="138">
        <f>SUMIF('Saisie Classe'!N9:O9,"=1")</f>
        <v>0</v>
      </c>
      <c r="G8" s="61">
        <f t="shared" si="1"/>
        <v>0</v>
      </c>
      <c r="H8" s="126">
        <f>SUMIF('Saisie Classe'!P9:X9,"=1")+COUNTIF('Saisie Classe'!P9:S9,"=2")</f>
        <v>0</v>
      </c>
      <c r="I8" s="61">
        <f t="shared" si="2"/>
        <v>0</v>
      </c>
      <c r="J8" s="141">
        <f>SUMIF('Saisie Classe'!Y9,"=1")+COUNTIF('Saisie Classe'!Y9,"=8")</f>
        <v>0</v>
      </c>
      <c r="K8" s="127">
        <f t="shared" si="3"/>
        <v>0</v>
      </c>
      <c r="L8" s="130">
        <f>SUMIF('Saisie Classe'!AA9:AG9,"=1")+COUNTIF('Saisie Classe'!AA9,"=2")+COUNTIF('Saisie Classe'!AD9:AE9,"=2")</f>
        <v>0</v>
      </c>
      <c r="M8" s="127">
        <f t="shared" si="4"/>
        <v>0</v>
      </c>
      <c r="N8" s="131">
        <f t="shared" si="5"/>
        <v>0</v>
      </c>
    </row>
    <row r="9" spans="1:14" ht="12.75">
      <c r="A9" s="22">
        <v>7</v>
      </c>
      <c r="B9" s="13">
        <f>'Accueil Classe'!E9</f>
        <v>0</v>
      </c>
      <c r="C9" s="14">
        <f>'Accueil Classe'!F9</f>
        <v>0</v>
      </c>
      <c r="D9" s="86">
        <f>SUMIF('Saisie Classe'!D10:M10,"=1")+COUNTIF('Saisie Classe'!E10:G10,"=2")</f>
        <v>0</v>
      </c>
      <c r="E9" s="84">
        <f t="shared" si="0"/>
        <v>0</v>
      </c>
      <c r="F9" s="62">
        <f>SUMIF('Saisie Classe'!N10:O10,"=1")</f>
        <v>0</v>
      </c>
      <c r="G9" s="61">
        <f t="shared" si="1"/>
        <v>0</v>
      </c>
      <c r="H9" s="62">
        <f>SUMIF('Saisie Classe'!P10:X10,"=1")+COUNTIF('Saisie Classe'!P10:S10,"=2")</f>
        <v>0</v>
      </c>
      <c r="I9" s="61">
        <f t="shared" si="2"/>
        <v>0</v>
      </c>
      <c r="J9" s="128">
        <f>SUMIF('Saisie Classe'!Y10,"=1")+COUNTIF('Saisie Classe'!Y10,"=8")</f>
        <v>0</v>
      </c>
      <c r="K9" s="127">
        <f t="shared" si="3"/>
        <v>0</v>
      </c>
      <c r="L9" s="129">
        <f>SUMIF('Saisie Classe'!AA10:AG10,"=1")+COUNTIF('Saisie Classe'!AA10,"=2")+COUNTIF('Saisie Classe'!AD10:AE10,"=2")</f>
        <v>0</v>
      </c>
      <c r="M9" s="127">
        <f t="shared" si="4"/>
        <v>0</v>
      </c>
      <c r="N9" s="63">
        <f t="shared" si="5"/>
        <v>0</v>
      </c>
    </row>
    <row r="10" spans="1:14" s="34" customFormat="1" ht="12.75">
      <c r="A10" s="31">
        <v>8</v>
      </c>
      <c r="B10" s="35">
        <f>'Accueil Classe'!E10</f>
        <v>0</v>
      </c>
      <c r="C10" s="36">
        <f>'Accueil Classe'!F10</f>
        <v>0</v>
      </c>
      <c r="D10" s="124">
        <f>SUMIF('Saisie Classe'!D11:M11,"=1")+COUNTIF('Saisie Classe'!E11:G11,"=2")</f>
        <v>0</v>
      </c>
      <c r="E10" s="84">
        <f t="shared" si="0"/>
        <v>0</v>
      </c>
      <c r="F10" s="138">
        <f>SUMIF('Saisie Classe'!N11:O11,"=1")</f>
        <v>0</v>
      </c>
      <c r="G10" s="61">
        <f t="shared" si="1"/>
        <v>0</v>
      </c>
      <c r="H10" s="126">
        <f>SUMIF('Saisie Classe'!P11:X11,"=1")+COUNTIF('Saisie Classe'!P11:S11,"=2")</f>
        <v>0</v>
      </c>
      <c r="I10" s="61">
        <f t="shared" si="2"/>
        <v>0</v>
      </c>
      <c r="J10" s="141">
        <f>SUMIF('Saisie Classe'!Y11,"=1")+COUNTIF('Saisie Classe'!Y11,"=8")</f>
        <v>0</v>
      </c>
      <c r="K10" s="127">
        <f t="shared" si="3"/>
        <v>0</v>
      </c>
      <c r="L10" s="130">
        <f>SUMIF('Saisie Classe'!AA11:AG11,"=1")+COUNTIF('Saisie Classe'!AA11,"=2")+COUNTIF('Saisie Classe'!AD11:AE11,"=2")</f>
        <v>0</v>
      </c>
      <c r="M10" s="127">
        <f t="shared" si="4"/>
        <v>0</v>
      </c>
      <c r="N10" s="131">
        <f t="shared" si="5"/>
        <v>0</v>
      </c>
    </row>
    <row r="11" spans="1:14" ht="12.75">
      <c r="A11" s="22">
        <v>9</v>
      </c>
      <c r="B11" s="13">
        <f>'Accueil Classe'!E11</f>
        <v>0</v>
      </c>
      <c r="C11" s="14">
        <f>'Accueil Classe'!F11</f>
        <v>0</v>
      </c>
      <c r="D11" s="86">
        <f>SUMIF('Saisie Classe'!D12:M12,"=1")+COUNTIF('Saisie Classe'!E12:G12,"=2")</f>
        <v>0</v>
      </c>
      <c r="E11" s="84">
        <f t="shared" si="0"/>
        <v>0</v>
      </c>
      <c r="F11" s="62">
        <f>SUMIF('Saisie Classe'!N12:O12,"=1")</f>
        <v>0</v>
      </c>
      <c r="G11" s="61">
        <f t="shared" si="1"/>
        <v>0</v>
      </c>
      <c r="H11" s="62">
        <f>SUMIF('Saisie Classe'!P12:X12,"=1")+COUNTIF('Saisie Classe'!P12:S12,"=2")</f>
        <v>0</v>
      </c>
      <c r="I11" s="61">
        <f t="shared" si="2"/>
        <v>0</v>
      </c>
      <c r="J11" s="128">
        <f>SUMIF('Saisie Classe'!Y12,"=1")+COUNTIF('Saisie Classe'!Y12,"=8")</f>
        <v>0</v>
      </c>
      <c r="K11" s="127">
        <f t="shared" si="3"/>
        <v>0</v>
      </c>
      <c r="L11" s="129">
        <f>SUMIF('Saisie Classe'!AA12:AG12,"=1")+COUNTIF('Saisie Classe'!AA12,"=2")+COUNTIF('Saisie Classe'!AD12:AE12,"=2")</f>
        <v>0</v>
      </c>
      <c r="M11" s="127">
        <f t="shared" si="4"/>
        <v>0</v>
      </c>
      <c r="N11" s="63">
        <f t="shared" si="5"/>
        <v>0</v>
      </c>
    </row>
    <row r="12" spans="1:14" s="34" customFormat="1" ht="12.75">
      <c r="A12" s="31">
        <v>10</v>
      </c>
      <c r="B12" s="35">
        <f>'Accueil Classe'!E12</f>
        <v>0</v>
      </c>
      <c r="C12" s="36">
        <f>'Accueil Classe'!F12</f>
        <v>0</v>
      </c>
      <c r="D12" s="124">
        <f>SUMIF('Saisie Classe'!D13:M13,"=1")+COUNTIF('Saisie Classe'!E13:G13,"=2")</f>
        <v>0</v>
      </c>
      <c r="E12" s="84">
        <f t="shared" si="0"/>
        <v>0</v>
      </c>
      <c r="F12" s="138">
        <f>SUMIF('Saisie Classe'!N13:O13,"=1")</f>
        <v>0</v>
      </c>
      <c r="G12" s="61">
        <f t="shared" si="1"/>
        <v>0</v>
      </c>
      <c r="H12" s="126">
        <f>SUMIF('Saisie Classe'!P13:X13,"=1")+COUNTIF('Saisie Classe'!P13:S13,"=2")</f>
        <v>0</v>
      </c>
      <c r="I12" s="61">
        <f t="shared" si="2"/>
        <v>0</v>
      </c>
      <c r="J12" s="141">
        <f>SUMIF('Saisie Classe'!Y13,"=1")+COUNTIF('Saisie Classe'!Y13,"=8")</f>
        <v>0</v>
      </c>
      <c r="K12" s="127">
        <f t="shared" si="3"/>
        <v>0</v>
      </c>
      <c r="L12" s="130">
        <f>SUMIF('Saisie Classe'!AA13:AG13,"=1")+COUNTIF('Saisie Classe'!AA13,"=2")+COUNTIF('Saisie Classe'!AD13:AE13,"=2")</f>
        <v>0</v>
      </c>
      <c r="M12" s="127">
        <f t="shared" si="4"/>
        <v>0</v>
      </c>
      <c r="N12" s="131">
        <f t="shared" si="5"/>
        <v>0</v>
      </c>
    </row>
    <row r="13" spans="1:14" ht="12.75">
      <c r="A13" s="22">
        <v>11</v>
      </c>
      <c r="B13" s="13">
        <f>'Accueil Classe'!E13</f>
        <v>0</v>
      </c>
      <c r="C13" s="14">
        <f>'Accueil Classe'!F13</f>
        <v>0</v>
      </c>
      <c r="D13" s="86">
        <f>SUMIF('Saisie Classe'!D14:M14,"=1")+COUNTIF('Saisie Classe'!E14:G14,"=2")</f>
        <v>0</v>
      </c>
      <c r="E13" s="84">
        <f t="shared" si="0"/>
        <v>0</v>
      </c>
      <c r="F13" s="62">
        <f>SUMIF('Saisie Classe'!N14:O14,"=1")</f>
        <v>0</v>
      </c>
      <c r="G13" s="61">
        <f t="shared" si="1"/>
        <v>0</v>
      </c>
      <c r="H13" s="62">
        <f>SUMIF('Saisie Classe'!P14:X14,"=1")+COUNTIF('Saisie Classe'!P14:S14,"=2")</f>
        <v>0</v>
      </c>
      <c r="I13" s="61">
        <f t="shared" si="2"/>
        <v>0</v>
      </c>
      <c r="J13" s="128">
        <f>SUMIF('Saisie Classe'!Y14,"=1")+COUNTIF('Saisie Classe'!Y14,"=8")</f>
        <v>0</v>
      </c>
      <c r="K13" s="127">
        <f t="shared" si="3"/>
        <v>0</v>
      </c>
      <c r="L13" s="129">
        <f>SUMIF('Saisie Classe'!AA14:AG14,"=1")+COUNTIF('Saisie Classe'!AA14,"=2")+COUNTIF('Saisie Classe'!AD14:AE14,"=2")</f>
        <v>0</v>
      </c>
      <c r="M13" s="127">
        <f t="shared" si="4"/>
        <v>0</v>
      </c>
      <c r="N13" s="63">
        <f t="shared" si="5"/>
        <v>0</v>
      </c>
    </row>
    <row r="14" spans="1:14" s="34" customFormat="1" ht="12.75">
      <c r="A14" s="31">
        <v>12</v>
      </c>
      <c r="B14" s="35">
        <f>'Accueil Classe'!E14</f>
        <v>0</v>
      </c>
      <c r="C14" s="36">
        <f>'Accueil Classe'!F14</f>
        <v>0</v>
      </c>
      <c r="D14" s="124">
        <f>SUMIF('Saisie Classe'!D15:M15,"=1")+COUNTIF('Saisie Classe'!E15:G15,"=2")</f>
        <v>0</v>
      </c>
      <c r="E14" s="84">
        <f t="shared" si="0"/>
        <v>0</v>
      </c>
      <c r="F14" s="138">
        <f>SUMIF('Saisie Classe'!N15:O15,"=1")</f>
        <v>0</v>
      </c>
      <c r="G14" s="61">
        <f t="shared" si="1"/>
        <v>0</v>
      </c>
      <c r="H14" s="126">
        <f>SUMIF('Saisie Classe'!P15:X15,"=1")+COUNTIF('Saisie Classe'!P15:S15,"=2")</f>
        <v>0</v>
      </c>
      <c r="I14" s="61">
        <f t="shared" si="2"/>
        <v>0</v>
      </c>
      <c r="J14" s="141">
        <f>SUMIF('Saisie Classe'!Y15,"=1")+COUNTIF('Saisie Classe'!Y15,"=8")</f>
        <v>0</v>
      </c>
      <c r="K14" s="127">
        <f t="shared" si="3"/>
        <v>0</v>
      </c>
      <c r="L14" s="130">
        <f>SUMIF('Saisie Classe'!AA15:AG15,"=1")+COUNTIF('Saisie Classe'!AA15,"=2")+COUNTIF('Saisie Classe'!AD15:AE15,"=2")</f>
        <v>0</v>
      </c>
      <c r="M14" s="127">
        <f t="shared" si="4"/>
        <v>0</v>
      </c>
      <c r="N14" s="131">
        <f t="shared" si="5"/>
        <v>0</v>
      </c>
    </row>
    <row r="15" spans="1:14" ht="12.75">
      <c r="A15" s="22">
        <v>13</v>
      </c>
      <c r="B15" s="13">
        <f>'Accueil Classe'!E15</f>
        <v>0</v>
      </c>
      <c r="C15" s="14">
        <f>'Accueil Classe'!F15</f>
        <v>0</v>
      </c>
      <c r="D15" s="86">
        <f>SUMIF('Saisie Classe'!D16:M16,"=1")+COUNTIF('Saisie Classe'!E16:G16,"=2")</f>
        <v>0</v>
      </c>
      <c r="E15" s="84">
        <f t="shared" si="0"/>
        <v>0</v>
      </c>
      <c r="F15" s="62">
        <f>SUMIF('Saisie Classe'!N16:O16,"=1")</f>
        <v>0</v>
      </c>
      <c r="G15" s="61">
        <f t="shared" si="1"/>
        <v>0</v>
      </c>
      <c r="H15" s="62">
        <f>SUMIF('Saisie Classe'!P16:X16,"=1")+COUNTIF('Saisie Classe'!P16:S16,"=2")</f>
        <v>0</v>
      </c>
      <c r="I15" s="61">
        <f t="shared" si="2"/>
        <v>0</v>
      </c>
      <c r="J15" s="128">
        <f>SUMIF('Saisie Classe'!Y16,"=1")+COUNTIF('Saisie Classe'!Y16,"=8")</f>
        <v>0</v>
      </c>
      <c r="K15" s="127">
        <f t="shared" si="3"/>
        <v>0</v>
      </c>
      <c r="L15" s="129">
        <f>SUMIF('Saisie Classe'!AA16:AG16,"=1")+COUNTIF('Saisie Classe'!AA16,"=2")+COUNTIF('Saisie Classe'!AD16:AE16,"=2")</f>
        <v>0</v>
      </c>
      <c r="M15" s="127">
        <f t="shared" si="4"/>
        <v>0</v>
      </c>
      <c r="N15" s="63">
        <f t="shared" si="5"/>
        <v>0</v>
      </c>
    </row>
    <row r="16" spans="1:14" s="34" customFormat="1" ht="12.75">
      <c r="A16" s="31">
        <v>14</v>
      </c>
      <c r="B16" s="35">
        <f>'Accueil Classe'!E16</f>
        <v>0</v>
      </c>
      <c r="C16" s="36">
        <f>'Accueil Classe'!F16</f>
        <v>0</v>
      </c>
      <c r="D16" s="124">
        <f>SUMIF('Saisie Classe'!D17:M17,"=1")+COUNTIF('Saisie Classe'!E17:G17,"=2")</f>
        <v>0</v>
      </c>
      <c r="E16" s="84">
        <f t="shared" si="0"/>
        <v>0</v>
      </c>
      <c r="F16" s="138">
        <f>SUMIF('Saisie Classe'!N17:O17,"=1")</f>
        <v>0</v>
      </c>
      <c r="G16" s="61">
        <f t="shared" si="1"/>
        <v>0</v>
      </c>
      <c r="H16" s="126">
        <f>SUMIF('Saisie Classe'!P17:X17,"=1")+COUNTIF('Saisie Classe'!P17:S17,"=2")</f>
        <v>0</v>
      </c>
      <c r="I16" s="61">
        <f t="shared" si="2"/>
        <v>0</v>
      </c>
      <c r="J16" s="141">
        <f>SUMIF('Saisie Classe'!Y17,"=1")+COUNTIF('Saisie Classe'!Y17,"=8")</f>
        <v>0</v>
      </c>
      <c r="K16" s="127">
        <f t="shared" si="3"/>
        <v>0</v>
      </c>
      <c r="L16" s="130">
        <f>SUMIF('Saisie Classe'!AA17:AG17,"=1")+COUNTIF('Saisie Classe'!AA17,"=2")+COUNTIF('Saisie Classe'!AD17:AE17,"=2")</f>
        <v>0</v>
      </c>
      <c r="M16" s="127">
        <f t="shared" si="4"/>
        <v>0</v>
      </c>
      <c r="N16" s="131">
        <f t="shared" si="5"/>
        <v>0</v>
      </c>
    </row>
    <row r="17" spans="1:14" ht="12.75">
      <c r="A17" s="22">
        <v>15</v>
      </c>
      <c r="B17" s="13">
        <f>'Accueil Classe'!E17</f>
        <v>0</v>
      </c>
      <c r="C17" s="14">
        <f>'Accueil Classe'!F17</f>
        <v>0</v>
      </c>
      <c r="D17" s="86">
        <f>SUMIF('Saisie Classe'!D18:M18,"=1")+COUNTIF('Saisie Classe'!E18:G18,"=2")</f>
        <v>0</v>
      </c>
      <c r="E17" s="84">
        <f t="shared" si="0"/>
        <v>0</v>
      </c>
      <c r="F17" s="62">
        <f>SUMIF('Saisie Classe'!N18:O18,"=1")</f>
        <v>0</v>
      </c>
      <c r="G17" s="61">
        <f t="shared" si="1"/>
        <v>0</v>
      </c>
      <c r="H17" s="62">
        <f>SUMIF('Saisie Classe'!P18:X18,"=1")+COUNTIF('Saisie Classe'!P18:S18,"=2")</f>
        <v>0</v>
      </c>
      <c r="I17" s="61">
        <f t="shared" si="2"/>
        <v>0</v>
      </c>
      <c r="J17" s="128">
        <f>SUMIF('Saisie Classe'!Y18,"=1")+COUNTIF('Saisie Classe'!Y18,"=8")</f>
        <v>0</v>
      </c>
      <c r="K17" s="127">
        <f t="shared" si="3"/>
        <v>0</v>
      </c>
      <c r="L17" s="129">
        <f>SUMIF('Saisie Classe'!AA18:AG18,"=1")+COUNTIF('Saisie Classe'!AA18,"=2")+COUNTIF('Saisie Classe'!AD18:AE18,"=2")</f>
        <v>0</v>
      </c>
      <c r="M17" s="127">
        <f t="shared" si="4"/>
        <v>0</v>
      </c>
      <c r="N17" s="63">
        <f t="shared" si="5"/>
        <v>0</v>
      </c>
    </row>
    <row r="18" spans="1:14" s="34" customFormat="1" ht="12.75">
      <c r="A18" s="31">
        <v>16</v>
      </c>
      <c r="B18" s="35">
        <f>'Accueil Classe'!E18</f>
        <v>0</v>
      </c>
      <c r="C18" s="36">
        <f>'Accueil Classe'!F18</f>
        <v>0</v>
      </c>
      <c r="D18" s="124">
        <f>SUMIF('Saisie Classe'!D19:M19,"=1")+COUNTIF('Saisie Classe'!E19:G19,"=2")</f>
        <v>0</v>
      </c>
      <c r="E18" s="84">
        <f t="shared" si="0"/>
        <v>0</v>
      </c>
      <c r="F18" s="138">
        <f>SUMIF('Saisie Classe'!N19:O19,"=1")</f>
        <v>0</v>
      </c>
      <c r="G18" s="61">
        <f t="shared" si="1"/>
        <v>0</v>
      </c>
      <c r="H18" s="126">
        <f>SUMIF('Saisie Classe'!P19:X19,"=1")+COUNTIF('Saisie Classe'!P19:S19,"=2")</f>
        <v>0</v>
      </c>
      <c r="I18" s="61">
        <f t="shared" si="2"/>
        <v>0</v>
      </c>
      <c r="J18" s="141">
        <f>SUMIF('Saisie Classe'!Y19,"=1")+COUNTIF('Saisie Classe'!Y19,"=8")</f>
        <v>0</v>
      </c>
      <c r="K18" s="127">
        <f t="shared" si="3"/>
        <v>0</v>
      </c>
      <c r="L18" s="130">
        <f>SUMIF('Saisie Classe'!AA19:AG19,"=1")+COUNTIF('Saisie Classe'!AA19,"=2")+COUNTIF('Saisie Classe'!AD19:AE19,"=2")</f>
        <v>0</v>
      </c>
      <c r="M18" s="127">
        <f t="shared" si="4"/>
        <v>0</v>
      </c>
      <c r="N18" s="131">
        <f t="shared" si="5"/>
        <v>0</v>
      </c>
    </row>
    <row r="19" spans="1:14" ht="12.75">
      <c r="A19" s="22">
        <v>17</v>
      </c>
      <c r="B19" s="13">
        <f>'Accueil Classe'!E19</f>
        <v>0</v>
      </c>
      <c r="C19" s="14">
        <f>'Accueil Classe'!F19</f>
        <v>0</v>
      </c>
      <c r="D19" s="86">
        <f>SUMIF('Saisie Classe'!D20:M20,"=1")+COUNTIF('Saisie Classe'!E20:G20,"=2")</f>
        <v>0</v>
      </c>
      <c r="E19" s="84">
        <f t="shared" si="0"/>
        <v>0</v>
      </c>
      <c r="F19" s="62">
        <f>SUMIF('Saisie Classe'!N20:O20,"=1")</f>
        <v>0</v>
      </c>
      <c r="G19" s="61">
        <f t="shared" si="1"/>
        <v>0</v>
      </c>
      <c r="H19" s="62">
        <f>SUMIF('Saisie Classe'!P20:X20,"=1")+COUNTIF('Saisie Classe'!P20:S20,"=2")</f>
        <v>0</v>
      </c>
      <c r="I19" s="61">
        <f t="shared" si="2"/>
        <v>0</v>
      </c>
      <c r="J19" s="128">
        <f>SUMIF('Saisie Classe'!Y20,"=1")+COUNTIF('Saisie Classe'!Y20,"=8")</f>
        <v>0</v>
      </c>
      <c r="K19" s="127">
        <f t="shared" si="3"/>
        <v>0</v>
      </c>
      <c r="L19" s="129">
        <f>SUMIF('Saisie Classe'!AA20:AG20,"=1")+COUNTIF('Saisie Classe'!AA20,"=2")+COUNTIF('Saisie Classe'!AD20:AE20,"=2")</f>
        <v>0</v>
      </c>
      <c r="M19" s="127">
        <f t="shared" si="4"/>
        <v>0</v>
      </c>
      <c r="N19" s="63">
        <f t="shared" si="5"/>
        <v>0</v>
      </c>
    </row>
    <row r="20" spans="1:14" s="34" customFormat="1" ht="12.75">
      <c r="A20" s="31">
        <v>18</v>
      </c>
      <c r="B20" s="35">
        <f>'Accueil Classe'!E20</f>
        <v>0</v>
      </c>
      <c r="C20" s="36">
        <f>'Accueil Classe'!F20</f>
        <v>0</v>
      </c>
      <c r="D20" s="124">
        <f>SUMIF('Saisie Classe'!D21:M21,"=1")+COUNTIF('Saisie Classe'!E21:G21,"=2")</f>
        <v>0</v>
      </c>
      <c r="E20" s="84">
        <f t="shared" si="0"/>
        <v>0</v>
      </c>
      <c r="F20" s="138">
        <f>SUMIF('Saisie Classe'!N21:O21,"=1")</f>
        <v>0</v>
      </c>
      <c r="G20" s="61">
        <f t="shared" si="1"/>
        <v>0</v>
      </c>
      <c r="H20" s="126">
        <f>SUMIF('Saisie Classe'!P21:X21,"=1")+COUNTIF('Saisie Classe'!P21:S21,"=2")</f>
        <v>0</v>
      </c>
      <c r="I20" s="61">
        <f t="shared" si="2"/>
        <v>0</v>
      </c>
      <c r="J20" s="141">
        <f>SUMIF('Saisie Classe'!Y21,"=1")+COUNTIF('Saisie Classe'!Y21,"=8")</f>
        <v>0</v>
      </c>
      <c r="K20" s="127">
        <f t="shared" si="3"/>
        <v>0</v>
      </c>
      <c r="L20" s="130">
        <f>SUMIF('Saisie Classe'!AA21:AG21,"=1")+COUNTIF('Saisie Classe'!AA21,"=2")+COUNTIF('Saisie Classe'!AD21:AE21,"=2")</f>
        <v>0</v>
      </c>
      <c r="M20" s="127">
        <f t="shared" si="4"/>
        <v>0</v>
      </c>
      <c r="N20" s="131">
        <f t="shared" si="5"/>
        <v>0</v>
      </c>
    </row>
    <row r="21" spans="1:14" ht="12.75">
      <c r="A21" s="22">
        <v>19</v>
      </c>
      <c r="B21" s="13">
        <f>'Accueil Classe'!E21</f>
        <v>0</v>
      </c>
      <c r="C21" s="14">
        <f>'Accueil Classe'!F21</f>
        <v>0</v>
      </c>
      <c r="D21" s="86">
        <f>SUMIF('Saisie Classe'!D22:M22,"=1")+COUNTIF('Saisie Classe'!E22:G22,"=2")</f>
        <v>0</v>
      </c>
      <c r="E21" s="84">
        <f t="shared" si="0"/>
        <v>0</v>
      </c>
      <c r="F21" s="62">
        <f>SUMIF('Saisie Classe'!N22:O22,"=1")</f>
        <v>0</v>
      </c>
      <c r="G21" s="61">
        <f t="shared" si="1"/>
        <v>0</v>
      </c>
      <c r="H21" s="62">
        <f>SUMIF('Saisie Classe'!P22:X22,"=1")+COUNTIF('Saisie Classe'!P22:S22,"=2")</f>
        <v>0</v>
      </c>
      <c r="I21" s="61">
        <f t="shared" si="2"/>
        <v>0</v>
      </c>
      <c r="J21" s="128">
        <f>SUMIF('Saisie Classe'!Y22,"=1")+COUNTIF('Saisie Classe'!Y22,"=8")</f>
        <v>0</v>
      </c>
      <c r="K21" s="127">
        <f t="shared" si="3"/>
        <v>0</v>
      </c>
      <c r="L21" s="129">
        <f>SUMIF('Saisie Classe'!AA22:AG22,"=1")+COUNTIF('Saisie Classe'!AA22,"=2")+COUNTIF('Saisie Classe'!AD22:AE22,"=2")</f>
        <v>0</v>
      </c>
      <c r="M21" s="127">
        <f t="shared" si="4"/>
        <v>0</v>
      </c>
      <c r="N21" s="63">
        <f t="shared" si="5"/>
        <v>0</v>
      </c>
    </row>
    <row r="22" spans="1:14" s="34" customFormat="1" ht="12.75">
      <c r="A22" s="31">
        <v>20</v>
      </c>
      <c r="B22" s="35">
        <f>'Accueil Classe'!E22</f>
        <v>0</v>
      </c>
      <c r="C22" s="36">
        <f>'Accueil Classe'!F22</f>
        <v>0</v>
      </c>
      <c r="D22" s="124">
        <f>SUMIF('Saisie Classe'!D23:M23,"=1")+COUNTIF('Saisie Classe'!E23:G23,"=2")</f>
        <v>0</v>
      </c>
      <c r="E22" s="84">
        <f t="shared" si="0"/>
        <v>0</v>
      </c>
      <c r="F22" s="138">
        <f>SUMIF('Saisie Classe'!N23:O23,"=1")</f>
        <v>0</v>
      </c>
      <c r="G22" s="61">
        <f t="shared" si="1"/>
        <v>0</v>
      </c>
      <c r="H22" s="126">
        <f>SUMIF('Saisie Classe'!P23:X23,"=1")+COUNTIF('Saisie Classe'!P23:S23,"=2")</f>
        <v>0</v>
      </c>
      <c r="I22" s="61">
        <f t="shared" si="2"/>
        <v>0</v>
      </c>
      <c r="J22" s="141">
        <f>SUMIF('Saisie Classe'!Y23,"=1")+COUNTIF('Saisie Classe'!Y23,"=8")</f>
        <v>0</v>
      </c>
      <c r="K22" s="127">
        <f t="shared" si="3"/>
        <v>0</v>
      </c>
      <c r="L22" s="130">
        <f>SUMIF('Saisie Classe'!AA23:AG23,"=1")+COUNTIF('Saisie Classe'!AA23,"=2")+COUNTIF('Saisie Classe'!AD23:AE23,"=2")</f>
        <v>0</v>
      </c>
      <c r="M22" s="127">
        <f t="shared" si="4"/>
        <v>0</v>
      </c>
      <c r="N22" s="131">
        <f t="shared" si="5"/>
        <v>0</v>
      </c>
    </row>
    <row r="23" spans="1:14" ht="12.75">
      <c r="A23" s="22">
        <v>21</v>
      </c>
      <c r="B23" s="13">
        <f>'Accueil Classe'!E23</f>
        <v>0</v>
      </c>
      <c r="C23" s="14">
        <f>'Accueil Classe'!F23</f>
        <v>0</v>
      </c>
      <c r="D23" s="86">
        <f>SUMIF('Saisie Classe'!D24:M24,"=1")+COUNTIF('Saisie Classe'!E24:G24,"=2")</f>
        <v>0</v>
      </c>
      <c r="E23" s="84">
        <f t="shared" si="0"/>
        <v>0</v>
      </c>
      <c r="F23" s="62">
        <f>SUMIF('Saisie Classe'!N24:O24,"=1")</f>
        <v>0</v>
      </c>
      <c r="G23" s="61">
        <f t="shared" si="1"/>
        <v>0</v>
      </c>
      <c r="H23" s="62">
        <f>SUMIF('Saisie Classe'!P24:X24,"=1")+COUNTIF('Saisie Classe'!P24:S24,"=2")</f>
        <v>0</v>
      </c>
      <c r="I23" s="61">
        <f t="shared" si="2"/>
        <v>0</v>
      </c>
      <c r="J23" s="128">
        <f>SUMIF('Saisie Classe'!Y24,"=1")+COUNTIF('Saisie Classe'!Y24,"=8")</f>
        <v>0</v>
      </c>
      <c r="K23" s="127">
        <f t="shared" si="3"/>
        <v>0</v>
      </c>
      <c r="L23" s="129">
        <f>SUMIF('Saisie Classe'!AA24:AG24,"=1")+COUNTIF('Saisie Classe'!AA24,"=2")+COUNTIF('Saisie Classe'!AD24:AE24,"=2")</f>
        <v>0</v>
      </c>
      <c r="M23" s="127">
        <f t="shared" si="4"/>
        <v>0</v>
      </c>
      <c r="N23" s="63">
        <f t="shared" si="5"/>
        <v>0</v>
      </c>
    </row>
    <row r="24" spans="1:14" s="34" customFormat="1" ht="12.75">
      <c r="A24" s="31">
        <v>22</v>
      </c>
      <c r="B24" s="35">
        <f>'Accueil Classe'!E24</f>
        <v>0</v>
      </c>
      <c r="C24" s="36">
        <f>'Accueil Classe'!F24</f>
        <v>0</v>
      </c>
      <c r="D24" s="124">
        <f>SUMIF('Saisie Classe'!D25:M25,"=1")+COUNTIF('Saisie Classe'!E25:G25,"=2")</f>
        <v>0</v>
      </c>
      <c r="E24" s="84">
        <f t="shared" si="0"/>
        <v>0</v>
      </c>
      <c r="F24" s="138">
        <f>SUMIF('Saisie Classe'!N25:O25,"=1")</f>
        <v>0</v>
      </c>
      <c r="G24" s="61">
        <f t="shared" si="1"/>
        <v>0</v>
      </c>
      <c r="H24" s="126">
        <f>SUMIF('Saisie Classe'!P25:X25,"=1")+COUNTIF('Saisie Classe'!P25:S25,"=2")</f>
        <v>0</v>
      </c>
      <c r="I24" s="61">
        <f t="shared" si="2"/>
        <v>0</v>
      </c>
      <c r="J24" s="141">
        <f>SUMIF('Saisie Classe'!Y25,"=1")+COUNTIF('Saisie Classe'!Y25,"=8")</f>
        <v>0</v>
      </c>
      <c r="K24" s="127">
        <f t="shared" si="3"/>
        <v>0</v>
      </c>
      <c r="L24" s="130">
        <f>SUMIF('Saisie Classe'!AA25:AG25,"=1")+COUNTIF('Saisie Classe'!AA25,"=2")+COUNTIF('Saisie Classe'!AD25:AE25,"=2")</f>
        <v>0</v>
      </c>
      <c r="M24" s="127">
        <f t="shared" si="4"/>
        <v>0</v>
      </c>
      <c r="N24" s="131">
        <f t="shared" si="5"/>
        <v>0</v>
      </c>
    </row>
    <row r="25" spans="1:14" ht="12.75">
      <c r="A25" s="22">
        <v>23</v>
      </c>
      <c r="B25" s="13">
        <f>'Accueil Classe'!E25</f>
        <v>0</v>
      </c>
      <c r="C25" s="14">
        <f>'Accueil Classe'!F25</f>
        <v>0</v>
      </c>
      <c r="D25" s="86">
        <f>SUMIF('Saisie Classe'!D26:M26,"=1")+COUNTIF('Saisie Classe'!E26:G26,"=2")</f>
        <v>0</v>
      </c>
      <c r="E25" s="84">
        <f t="shared" si="0"/>
        <v>0</v>
      </c>
      <c r="F25" s="62">
        <f>SUMIF('Saisie Classe'!N26:O26,"=1")</f>
        <v>0</v>
      </c>
      <c r="G25" s="61">
        <f t="shared" si="1"/>
        <v>0</v>
      </c>
      <c r="H25" s="62">
        <f>SUMIF('Saisie Classe'!P26:X26,"=1")+COUNTIF('Saisie Classe'!P26:S26,"=2")</f>
        <v>0</v>
      </c>
      <c r="I25" s="61">
        <f t="shared" si="2"/>
        <v>0</v>
      </c>
      <c r="J25" s="128">
        <f>SUMIF('Saisie Classe'!Y26,"=1")+COUNTIF('Saisie Classe'!Y26,"=8")</f>
        <v>0</v>
      </c>
      <c r="K25" s="127">
        <f t="shared" si="3"/>
        <v>0</v>
      </c>
      <c r="L25" s="129">
        <f>SUMIF('Saisie Classe'!AA26:AG26,"=1")+COUNTIF('Saisie Classe'!AA26,"=2")+COUNTIF('Saisie Classe'!AD26:AE26,"=2")</f>
        <v>0</v>
      </c>
      <c r="M25" s="127">
        <f t="shared" si="4"/>
        <v>0</v>
      </c>
      <c r="N25" s="63">
        <f t="shared" si="5"/>
        <v>0</v>
      </c>
    </row>
    <row r="26" spans="1:14" s="34" customFormat="1" ht="12.75">
      <c r="A26" s="31">
        <v>24</v>
      </c>
      <c r="B26" s="35">
        <f>'Accueil Classe'!E26</f>
        <v>0</v>
      </c>
      <c r="C26" s="36">
        <f>'Accueil Classe'!F26</f>
        <v>0</v>
      </c>
      <c r="D26" s="124">
        <f>SUMIF('Saisie Classe'!D27:M27,"=1")+COUNTIF('Saisie Classe'!E27:G27,"=2")</f>
        <v>0</v>
      </c>
      <c r="E26" s="84">
        <f t="shared" si="0"/>
        <v>0</v>
      </c>
      <c r="F26" s="138">
        <f>SUMIF('Saisie Classe'!N27:O27,"=1")</f>
        <v>0</v>
      </c>
      <c r="G26" s="61">
        <f t="shared" si="1"/>
        <v>0</v>
      </c>
      <c r="H26" s="126">
        <f>SUMIF('Saisie Classe'!P27:X27,"=1")+COUNTIF('Saisie Classe'!P27:S27,"=2")</f>
        <v>0</v>
      </c>
      <c r="I26" s="61">
        <f t="shared" si="2"/>
        <v>0</v>
      </c>
      <c r="J26" s="141">
        <f>SUMIF('Saisie Classe'!Y27,"=1")+COUNTIF('Saisie Classe'!Y27,"=8")</f>
        <v>0</v>
      </c>
      <c r="K26" s="127">
        <f t="shared" si="3"/>
        <v>0</v>
      </c>
      <c r="L26" s="130">
        <f>SUMIF('Saisie Classe'!AA27:AG27,"=1")+COUNTIF('Saisie Classe'!AA27,"=2")+COUNTIF('Saisie Classe'!AD27:AE27,"=2")</f>
        <v>0</v>
      </c>
      <c r="M26" s="127">
        <f t="shared" si="4"/>
        <v>0</v>
      </c>
      <c r="N26" s="131">
        <f t="shared" si="5"/>
        <v>0</v>
      </c>
    </row>
    <row r="27" spans="1:14" ht="12.75">
      <c r="A27" s="22">
        <v>25</v>
      </c>
      <c r="B27" s="13">
        <f>'Accueil Classe'!E27</f>
        <v>0</v>
      </c>
      <c r="C27" s="14">
        <f>'Accueil Classe'!F27</f>
        <v>0</v>
      </c>
      <c r="D27" s="86">
        <f>SUMIF('Saisie Classe'!D28:M28,"=1")+COUNTIF('Saisie Classe'!E28:G28,"=2")</f>
        <v>0</v>
      </c>
      <c r="E27" s="84">
        <f t="shared" si="0"/>
        <v>0</v>
      </c>
      <c r="F27" s="62">
        <f>SUMIF('Saisie Classe'!N28:O28,"=1")</f>
        <v>0</v>
      </c>
      <c r="G27" s="61">
        <f t="shared" si="1"/>
        <v>0</v>
      </c>
      <c r="H27" s="62">
        <f>SUMIF('Saisie Classe'!P28:X28,"=1")+COUNTIF('Saisie Classe'!P28:S28,"=2")</f>
        <v>0</v>
      </c>
      <c r="I27" s="61">
        <f t="shared" si="2"/>
        <v>0</v>
      </c>
      <c r="J27" s="128">
        <f>SUMIF('Saisie Classe'!Y28,"=1")+COUNTIF('Saisie Classe'!Y28,"=8")</f>
        <v>0</v>
      </c>
      <c r="K27" s="127">
        <f t="shared" si="3"/>
        <v>0</v>
      </c>
      <c r="L27" s="129">
        <f>SUMIF('Saisie Classe'!AA28:AG28,"=1")+COUNTIF('Saisie Classe'!AA28,"=2")+COUNTIF('Saisie Classe'!AD28:AE28,"=2")</f>
        <v>0</v>
      </c>
      <c r="M27" s="127">
        <f t="shared" si="4"/>
        <v>0</v>
      </c>
      <c r="N27" s="63">
        <f t="shared" si="5"/>
        <v>0</v>
      </c>
    </row>
    <row r="28" spans="1:14" s="34" customFormat="1" ht="12.75">
      <c r="A28" s="31">
        <v>26</v>
      </c>
      <c r="B28" s="35">
        <f>'Accueil Classe'!E28</f>
        <v>0</v>
      </c>
      <c r="C28" s="36">
        <f>'Accueil Classe'!F28</f>
        <v>0</v>
      </c>
      <c r="D28" s="124">
        <f>SUMIF('Saisie Classe'!D29:M29,"=1")+COUNTIF('Saisie Classe'!E29:G29,"=2")</f>
        <v>0</v>
      </c>
      <c r="E28" s="84">
        <f t="shared" si="0"/>
        <v>0</v>
      </c>
      <c r="F28" s="138">
        <f>SUMIF('Saisie Classe'!N29:O29,"=1")</f>
        <v>0</v>
      </c>
      <c r="G28" s="61">
        <f t="shared" si="1"/>
        <v>0</v>
      </c>
      <c r="H28" s="126">
        <f>SUMIF('Saisie Classe'!P29:X29,"=1")+COUNTIF('Saisie Classe'!P29:S29,"=2")</f>
        <v>0</v>
      </c>
      <c r="I28" s="61">
        <f t="shared" si="2"/>
        <v>0</v>
      </c>
      <c r="J28" s="141">
        <f>SUMIF('Saisie Classe'!Y29,"=1")+COUNTIF('Saisie Classe'!Y29,"=8")</f>
        <v>0</v>
      </c>
      <c r="K28" s="127">
        <f t="shared" si="3"/>
        <v>0</v>
      </c>
      <c r="L28" s="130">
        <f>SUMIF('Saisie Classe'!AA29:AG29,"=1")+COUNTIF('Saisie Classe'!AA29,"=2")+COUNTIF('Saisie Classe'!AD29:AE29,"=2")</f>
        <v>0</v>
      </c>
      <c r="M28" s="127">
        <f t="shared" si="4"/>
        <v>0</v>
      </c>
      <c r="N28" s="131">
        <f t="shared" si="5"/>
        <v>0</v>
      </c>
    </row>
    <row r="29" spans="1:14" ht="12.75">
      <c r="A29" s="22">
        <v>27</v>
      </c>
      <c r="B29" s="13">
        <f>'Accueil Classe'!E29</f>
        <v>0</v>
      </c>
      <c r="C29" s="14">
        <f>'Accueil Classe'!F29</f>
        <v>0</v>
      </c>
      <c r="D29" s="86">
        <f>SUMIF('Saisie Classe'!D30:M30,"=1")+COUNTIF('Saisie Classe'!E30:G30,"=2")</f>
        <v>0</v>
      </c>
      <c r="E29" s="84">
        <f t="shared" si="0"/>
        <v>0</v>
      </c>
      <c r="F29" s="62">
        <f>SUMIF('Saisie Classe'!N30:O30,"=1")</f>
        <v>0</v>
      </c>
      <c r="G29" s="61">
        <f t="shared" si="1"/>
        <v>0</v>
      </c>
      <c r="H29" s="62">
        <f>SUMIF('Saisie Classe'!P30:X30,"=1")+COUNTIF('Saisie Classe'!P30:S30,"=2")</f>
        <v>0</v>
      </c>
      <c r="I29" s="61">
        <f t="shared" si="2"/>
        <v>0</v>
      </c>
      <c r="J29" s="128">
        <f>SUMIF('Saisie Classe'!Y30,"=1")+COUNTIF('Saisie Classe'!Y30,"=8")</f>
        <v>0</v>
      </c>
      <c r="K29" s="127">
        <f t="shared" si="3"/>
        <v>0</v>
      </c>
      <c r="L29" s="129">
        <f>SUMIF('Saisie Classe'!AA30:AG30,"=1")+COUNTIF('Saisie Classe'!AA30,"=2")+COUNTIF('Saisie Classe'!AD30:AE30,"=2")</f>
        <v>0</v>
      </c>
      <c r="M29" s="127">
        <f t="shared" si="4"/>
        <v>0</v>
      </c>
      <c r="N29" s="63">
        <f t="shared" si="5"/>
        <v>0</v>
      </c>
    </row>
    <row r="30" spans="1:14" s="34" customFormat="1" ht="12.75">
      <c r="A30" s="31">
        <v>28</v>
      </c>
      <c r="B30" s="35">
        <f>'Accueil Classe'!E30</f>
        <v>0</v>
      </c>
      <c r="C30" s="36">
        <f>'Accueil Classe'!F30</f>
        <v>0</v>
      </c>
      <c r="D30" s="124">
        <f>SUMIF('Saisie Classe'!D31:M31,"=1")+COUNTIF('Saisie Classe'!E31:G31,"=2")</f>
        <v>0</v>
      </c>
      <c r="E30" s="84">
        <f t="shared" si="0"/>
        <v>0</v>
      </c>
      <c r="F30" s="138">
        <f>SUMIF('Saisie Classe'!N31:O31,"=1")</f>
        <v>0</v>
      </c>
      <c r="G30" s="61">
        <f t="shared" si="1"/>
        <v>0</v>
      </c>
      <c r="H30" s="126">
        <f>SUMIF('Saisie Classe'!P31:X31,"=1")+COUNTIF('Saisie Classe'!P31:S31,"=2")</f>
        <v>0</v>
      </c>
      <c r="I30" s="61">
        <f t="shared" si="2"/>
        <v>0</v>
      </c>
      <c r="J30" s="141">
        <f>SUMIF('Saisie Classe'!Y31,"=1")+COUNTIF('Saisie Classe'!Y31,"=8")</f>
        <v>0</v>
      </c>
      <c r="K30" s="127">
        <f t="shared" si="3"/>
        <v>0</v>
      </c>
      <c r="L30" s="130">
        <f>SUMIF('Saisie Classe'!AA31:AG31,"=1")+COUNTIF('Saisie Classe'!AA31,"=2")+COUNTIF('Saisie Classe'!AD31:AE31,"=2")</f>
        <v>0</v>
      </c>
      <c r="M30" s="127">
        <f t="shared" si="4"/>
        <v>0</v>
      </c>
      <c r="N30" s="131">
        <f t="shared" si="5"/>
        <v>0</v>
      </c>
    </row>
    <row r="31" spans="1:14" ht="12.75">
      <c r="A31" s="22">
        <v>29</v>
      </c>
      <c r="B31" s="13">
        <f>'Accueil Classe'!E31</f>
        <v>0</v>
      </c>
      <c r="C31" s="14">
        <f>'Accueil Classe'!F31</f>
        <v>0</v>
      </c>
      <c r="D31" s="86">
        <f>SUMIF('Saisie Classe'!D32:M32,"=1")+COUNTIF('Saisie Classe'!E32:G32,"=2")</f>
        <v>0</v>
      </c>
      <c r="E31" s="84">
        <f t="shared" si="0"/>
        <v>0</v>
      </c>
      <c r="F31" s="62">
        <f>SUMIF('Saisie Classe'!N32:O32,"=1")</f>
        <v>0</v>
      </c>
      <c r="G31" s="61">
        <f t="shared" si="1"/>
        <v>0</v>
      </c>
      <c r="H31" s="62">
        <f>SUMIF('Saisie Classe'!P32:X32,"=1")+COUNTIF('Saisie Classe'!P32:S32,"=2")</f>
        <v>0</v>
      </c>
      <c r="I31" s="61">
        <f t="shared" si="2"/>
        <v>0</v>
      </c>
      <c r="J31" s="128">
        <f>SUMIF('Saisie Classe'!Y32,"=1")+COUNTIF('Saisie Classe'!Y32,"=8")</f>
        <v>0</v>
      </c>
      <c r="K31" s="127">
        <f t="shared" si="3"/>
        <v>0</v>
      </c>
      <c r="L31" s="129">
        <f>SUMIF('Saisie Classe'!AA32:AG32,"=1")+COUNTIF('Saisie Classe'!AA32,"=2")+COUNTIF('Saisie Classe'!AD32:AE32,"=2")</f>
        <v>0</v>
      </c>
      <c r="M31" s="127">
        <f t="shared" si="4"/>
        <v>0</v>
      </c>
      <c r="N31" s="63">
        <f t="shared" si="5"/>
        <v>0</v>
      </c>
    </row>
    <row r="32" spans="1:14" s="34" customFormat="1" ht="12.75">
      <c r="A32" s="31">
        <v>30</v>
      </c>
      <c r="B32" s="32">
        <f>'Accueil Classe'!E32</f>
        <v>0</v>
      </c>
      <c r="C32" s="33">
        <f>'Accueil Classe'!F32</f>
        <v>0</v>
      </c>
      <c r="D32" s="125">
        <f>SUMIF('Saisie Classe'!D33:M33,"=1")+COUNTIF('Saisie Classe'!E33:G33,"=2")</f>
        <v>0</v>
      </c>
      <c r="E32" s="84">
        <f t="shared" si="0"/>
        <v>0</v>
      </c>
      <c r="F32" s="139">
        <f>SUMIF('Saisie Classe'!N33:O33,"=1")</f>
        <v>0</v>
      </c>
      <c r="G32" s="127">
        <f t="shared" si="1"/>
        <v>0</v>
      </c>
      <c r="H32" s="125">
        <f>SUMIF('Saisie Classe'!P33:X33,"=1")+COUNTIF('Saisie Classe'!P33:S33,"=2")</f>
        <v>0</v>
      </c>
      <c r="I32" s="61">
        <f t="shared" si="2"/>
        <v>0</v>
      </c>
      <c r="J32" s="141">
        <f>SUMIF('Saisie Classe'!Y33,"=1")+COUNTIF('Saisie Classe'!Y33,"=8")</f>
        <v>0</v>
      </c>
      <c r="K32" s="127">
        <f t="shared" si="3"/>
        <v>0</v>
      </c>
      <c r="L32" s="130">
        <f>SUMIF('Saisie Classe'!AA33:AG33,"=1")+COUNTIF('Saisie Classe'!AA33,"=2")+COUNTIF('Saisie Classe'!AD33:AE33,"=2")</f>
        <v>0</v>
      </c>
      <c r="M32" s="127">
        <f t="shared" si="4"/>
        <v>0</v>
      </c>
      <c r="N32" s="131">
        <f t="shared" si="5"/>
        <v>0</v>
      </c>
    </row>
    <row r="33" spans="2:14" ht="12.75">
      <c r="B33" s="38">
        <f>COUNTIF(B3:B32,"0")</f>
        <v>30</v>
      </c>
      <c r="C33" s="38">
        <f>SUM(A32)-B33</f>
        <v>0</v>
      </c>
      <c r="D33" s="64">
        <f>SUM(D3:D32)</f>
        <v>0</v>
      </c>
      <c r="E33" s="65" t="e">
        <f>SUM(D33)/(C33*10)</f>
        <v>#DIV/0!</v>
      </c>
      <c r="F33" s="64">
        <f>SUM(F3:F32)</f>
        <v>0</v>
      </c>
      <c r="G33" s="65" t="e">
        <f>SUM(F33)/(C33*2)</f>
        <v>#DIV/0!</v>
      </c>
      <c r="H33" s="64">
        <f>SUM(H3:H32)</f>
        <v>0</v>
      </c>
      <c r="I33" s="65" t="e">
        <f>SUM(H33)/(C33*9)</f>
        <v>#DIV/0!</v>
      </c>
      <c r="J33" s="64">
        <f>SUM(J3:J32)</f>
        <v>0</v>
      </c>
      <c r="K33" s="65" t="e">
        <f>SUM(J33)/(C33*1)</f>
        <v>#DIV/0!</v>
      </c>
      <c r="L33" s="64">
        <f>SUM(L3:L32)</f>
        <v>0</v>
      </c>
      <c r="M33" s="65" t="e">
        <f>SUM(L33)/(C33*7)</f>
        <v>#DIV/0!</v>
      </c>
      <c r="N33" s="46"/>
    </row>
    <row r="65536" ht="12.75">
      <c r="N65536" s="15">
        <f>SUM(N1:N65535)</f>
        <v>0</v>
      </c>
    </row>
  </sheetData>
  <sheetProtection sheet="1" objects="1" scenarios="1"/>
  <mergeCells count="5">
    <mergeCell ref="D1:E2"/>
    <mergeCell ref="J1:K2"/>
    <mergeCell ref="F1:G2"/>
    <mergeCell ref="L1:M2"/>
    <mergeCell ref="H1:I2"/>
  </mergeCells>
  <conditionalFormatting sqref="M3:M32 G3:G32 I3:I32 E3:E32 K3:K32">
    <cfRule type="cellIs" priority="1" dxfId="2" operator="greaterThanOrEqual" stopIfTrue="1">
      <formula>0.75</formula>
    </cfRule>
    <cfRule type="cellIs" priority="2" dxfId="1" operator="between" stopIfTrue="1">
      <formula>0.75</formula>
      <formula>0.4</formula>
    </cfRule>
    <cfRule type="cellIs" priority="3" dxfId="0" operator="lessThanOrEqual" stopIfTrue="1">
      <formula>0.4</formula>
    </cfRule>
  </conditionalFormatting>
  <dataValidations count="1">
    <dataValidation operator="equal" allowBlank="1" showInputMessage="1" showErrorMessage="1" errorTitle="Codage erroné." error="Vérifiez les codes possibles pour cet item." sqref="D3:D32"/>
  </dataValidations>
  <printOptions/>
  <pageMargins left="0.35433070866141736" right="0.15748031496062992" top="0.8661417322834646" bottom="0.7086614173228347" header="0.5118110236220472" footer="0.5118110236220472"/>
  <pageSetup horizontalDpi="200" verticalDpi="200" orientation="landscape" paperSize="9" r:id="rId1"/>
  <headerFooter alignWithMargins="0">
    <oddHeader>&amp;L&amp;"Arial,Gras"Evaluation mi-CP&amp;C&amp;"Arial,Gras"FICHE DE SYNTHESE-CLASSE&amp;R&amp;"Arial,Gras"Année scolaire 2010-2011</oddHeader>
    <oddFooter>&amp;R&amp;8imprimé le &amp;D</oddFooter>
  </headerFooter>
</worksheet>
</file>

<file path=xl/worksheets/sheet5.xml><?xml version="1.0" encoding="utf-8"?>
<worksheet xmlns="http://schemas.openxmlformats.org/spreadsheetml/2006/main" xmlns:r="http://schemas.openxmlformats.org/officeDocument/2006/relationships">
  <dimension ref="A1:B344"/>
  <sheetViews>
    <sheetView showGridLines="0" showZeros="0" zoomScalePageLayoutView="0" workbookViewId="0" topLeftCell="A331">
      <selection activeCell="A340" sqref="A340"/>
    </sheetView>
  </sheetViews>
  <sheetFormatPr defaultColWidth="11.421875" defaultRowHeight="12.75"/>
  <cols>
    <col min="1" max="1" width="18.00390625" style="39" customWidth="1"/>
    <col min="2" max="2" width="7.00390625" style="0" customWidth="1"/>
  </cols>
  <sheetData>
    <row r="1" spans="1:2" ht="12.75">
      <c r="A1" s="39">
        <f>'Bilan Classe'!B3</f>
        <v>0</v>
      </c>
      <c r="B1">
        <f>'Bilan Classe'!C3</f>
        <v>0</v>
      </c>
    </row>
    <row r="13" spans="1:2" ht="12.75">
      <c r="A13" s="39">
        <f>'Bilan Classe'!B4</f>
        <v>0</v>
      </c>
      <c r="B13">
        <f>'Bilan Classe'!C4</f>
        <v>0</v>
      </c>
    </row>
    <row r="25" spans="1:2" ht="12.75">
      <c r="A25" s="39">
        <f>'Bilan Classe'!B5</f>
        <v>0</v>
      </c>
      <c r="B25">
        <f>'Bilan Classe'!C5</f>
        <v>0</v>
      </c>
    </row>
    <row r="37" spans="1:2" ht="12.75">
      <c r="A37" s="39">
        <f>'Bilan Classe'!B6</f>
        <v>0</v>
      </c>
      <c r="B37">
        <f>'Bilan Classe'!C6</f>
        <v>0</v>
      </c>
    </row>
    <row r="49" spans="1:2" ht="12.75">
      <c r="A49" s="39">
        <f>'Bilan Classe'!B7</f>
        <v>0</v>
      </c>
      <c r="B49">
        <f>'Bilan Classe'!C7</f>
        <v>0</v>
      </c>
    </row>
    <row r="60" spans="1:2" ht="12.75">
      <c r="A60" s="39">
        <f>'Bilan Classe'!B8</f>
        <v>0</v>
      </c>
      <c r="B60">
        <f>'Bilan Classe'!C8</f>
        <v>0</v>
      </c>
    </row>
    <row r="72" spans="1:2" ht="12.75">
      <c r="A72" s="39">
        <f>'Bilan Classe'!B9</f>
        <v>0</v>
      </c>
      <c r="B72">
        <f>'Bilan Classe'!C9</f>
        <v>0</v>
      </c>
    </row>
    <row r="84" spans="1:2" ht="12.75">
      <c r="A84" s="39">
        <f>'Bilan Classe'!B10</f>
        <v>0</v>
      </c>
      <c r="B84">
        <f>'Bilan Classe'!C10</f>
        <v>0</v>
      </c>
    </row>
    <row r="96" spans="1:2" ht="12.75">
      <c r="A96" s="39">
        <f>'Bilan Classe'!B11</f>
        <v>0</v>
      </c>
      <c r="B96">
        <f>'Bilan Classe'!C11</f>
        <v>0</v>
      </c>
    </row>
    <row r="108" spans="1:2" ht="12.75">
      <c r="A108" s="39">
        <f>'Bilan Classe'!B12</f>
        <v>0</v>
      </c>
      <c r="B108">
        <f>'Bilan Classe'!C12</f>
        <v>0</v>
      </c>
    </row>
    <row r="119" spans="1:2" ht="12.75">
      <c r="A119" s="39">
        <f>'Bilan Classe'!B13</f>
        <v>0</v>
      </c>
      <c r="B119">
        <f>'Bilan Classe'!C13</f>
        <v>0</v>
      </c>
    </row>
    <row r="131" spans="1:2" ht="12.75">
      <c r="A131" s="39">
        <f>'Bilan Classe'!B14</f>
        <v>0</v>
      </c>
      <c r="B131">
        <f>'Bilan Classe'!C14</f>
        <v>0</v>
      </c>
    </row>
    <row r="143" spans="1:2" ht="12.75">
      <c r="A143" s="39">
        <f>'Bilan Classe'!B15</f>
        <v>0</v>
      </c>
      <c r="B143">
        <f>'Bilan Classe'!C15</f>
        <v>0</v>
      </c>
    </row>
    <row r="155" spans="1:2" ht="12.75">
      <c r="A155" s="39">
        <f>'Bilan Classe'!B16</f>
        <v>0</v>
      </c>
      <c r="B155">
        <f>'Bilan Classe'!C16</f>
        <v>0</v>
      </c>
    </row>
    <row r="167" spans="1:2" ht="12.75">
      <c r="A167" s="39">
        <f>'Bilan Classe'!B17</f>
        <v>0</v>
      </c>
      <c r="B167">
        <f>'Bilan Classe'!C17</f>
        <v>0</v>
      </c>
    </row>
    <row r="178" spans="1:2" ht="12.75">
      <c r="A178" s="39">
        <f>'Bilan Classe'!B18</f>
        <v>0</v>
      </c>
      <c r="B178">
        <f>'Bilan Classe'!C18</f>
        <v>0</v>
      </c>
    </row>
    <row r="190" spans="1:2" ht="12.75">
      <c r="A190" s="39">
        <f>'Bilan Classe'!B19</f>
        <v>0</v>
      </c>
      <c r="B190">
        <f>'Bilan Classe'!C19</f>
        <v>0</v>
      </c>
    </row>
    <row r="202" spans="1:2" ht="12.75">
      <c r="A202" s="39">
        <f>'Bilan Classe'!B20</f>
        <v>0</v>
      </c>
      <c r="B202">
        <f>'Bilan Classe'!C20</f>
        <v>0</v>
      </c>
    </row>
    <row r="214" spans="1:2" ht="12.75">
      <c r="A214" s="39">
        <f>'Bilan Classe'!B21</f>
        <v>0</v>
      </c>
      <c r="B214">
        <f>'Bilan Classe'!C21</f>
        <v>0</v>
      </c>
    </row>
    <row r="226" spans="1:2" ht="12.75">
      <c r="A226" s="39">
        <f>'Bilan Classe'!B22</f>
        <v>0</v>
      </c>
      <c r="B226">
        <f>'Bilan Classe'!C22</f>
        <v>0</v>
      </c>
    </row>
    <row r="237" spans="1:2" ht="12.75">
      <c r="A237" s="39">
        <f>'Bilan Classe'!B23</f>
        <v>0</v>
      </c>
      <c r="B237">
        <f>'Bilan Classe'!C23</f>
        <v>0</v>
      </c>
    </row>
    <row r="249" spans="1:2" ht="12.75">
      <c r="A249" s="39">
        <f>'Bilan Classe'!B24</f>
        <v>0</v>
      </c>
      <c r="B249">
        <f>'Bilan Classe'!C24</f>
        <v>0</v>
      </c>
    </row>
    <row r="261" spans="1:2" ht="12.75">
      <c r="A261" s="39">
        <f>'Bilan Classe'!B25</f>
        <v>0</v>
      </c>
      <c r="B261">
        <f>'Bilan Classe'!C25</f>
        <v>0</v>
      </c>
    </row>
    <row r="273" spans="1:2" ht="12.75">
      <c r="A273" s="39">
        <f>'Bilan Classe'!B26</f>
        <v>0</v>
      </c>
      <c r="B273">
        <f>'Bilan Classe'!C26</f>
        <v>0</v>
      </c>
    </row>
    <row r="285" spans="1:2" ht="12.75">
      <c r="A285" s="39">
        <f>'Bilan Classe'!B27</f>
        <v>0</v>
      </c>
      <c r="B285">
        <f>'Bilan Classe'!C27</f>
        <v>0</v>
      </c>
    </row>
    <row r="296" spans="1:2" ht="12.75">
      <c r="A296" s="39">
        <f>'Bilan Classe'!B28</f>
        <v>0</v>
      </c>
      <c r="B296">
        <f>'Bilan Classe'!C28</f>
        <v>0</v>
      </c>
    </row>
    <row r="308" spans="1:2" ht="12.75">
      <c r="A308" s="39">
        <f>'Bilan Classe'!B29</f>
        <v>0</v>
      </c>
      <c r="B308">
        <f>'Bilan Classe'!C29</f>
        <v>0</v>
      </c>
    </row>
    <row r="320" spans="1:2" ht="12.75">
      <c r="A320" s="39">
        <f>'Bilan Classe'!B30</f>
        <v>0</v>
      </c>
      <c r="B320">
        <f>'Bilan Classe'!C30</f>
        <v>0</v>
      </c>
    </row>
    <row r="332" spans="1:2" ht="12.75">
      <c r="A332" s="39">
        <f>'Bilan Classe'!B31</f>
        <v>0</v>
      </c>
      <c r="B332">
        <f>'Bilan Classe'!C31</f>
        <v>0</v>
      </c>
    </row>
    <row r="344" spans="1:2" ht="12.75">
      <c r="A344" s="39">
        <f>'Bilan Classe'!B32</f>
        <v>0</v>
      </c>
      <c r="B344">
        <f>'Bilan Classe'!C32</f>
        <v>0</v>
      </c>
    </row>
  </sheetData>
  <sheetProtection/>
  <printOptions/>
  <pageMargins left="0.5118110236220472" right="0.4724409448818898" top="0.5511811023622047" bottom="0.64" header="0.31496062992125984" footer="0.5118110236220472"/>
  <pageSetup horizontalDpi="200" verticalDpi="200" orientation="portrait" paperSize="9" r:id="rId2"/>
  <headerFooter alignWithMargins="0">
    <oddHeader>&amp;LEvaluation mi-CP</oddHeader>
  </headerFooter>
  <drawing r:id="rId1"/>
</worksheet>
</file>

<file path=xl/worksheets/sheet6.xml><?xml version="1.0" encoding="utf-8"?>
<worksheet xmlns="http://schemas.openxmlformats.org/spreadsheetml/2006/main" xmlns:r="http://schemas.openxmlformats.org/officeDocument/2006/relationships">
  <dimension ref="A1:O65536"/>
  <sheetViews>
    <sheetView showGridLines="0" showZeros="0" zoomScalePageLayoutView="0" workbookViewId="0" topLeftCell="A1">
      <selection activeCell="F7" sqref="F7"/>
    </sheetView>
  </sheetViews>
  <sheetFormatPr defaultColWidth="11.421875" defaultRowHeight="12.75"/>
  <cols>
    <col min="1" max="1" width="12.421875" style="45" customWidth="1"/>
    <col min="2" max="2" width="8.28125" style="55" customWidth="1"/>
    <col min="3" max="3" width="10.421875" style="45" customWidth="1"/>
    <col min="4" max="4" width="7.7109375" style="45" customWidth="1"/>
    <col min="5" max="8" width="7.7109375" style="46" customWidth="1"/>
    <col min="9" max="14" width="7.7109375" style="45" customWidth="1"/>
    <col min="15" max="15" width="6.57421875" style="46" customWidth="1"/>
    <col min="16" max="16" width="5.7109375" style="45" customWidth="1"/>
    <col min="17" max="21" width="2.7109375" style="45" customWidth="1"/>
    <col min="22" max="16384" width="11.421875" style="45" customWidth="1"/>
  </cols>
  <sheetData>
    <row r="1" spans="1:14" ht="12.75">
      <c r="A1" s="171" t="s">
        <v>49</v>
      </c>
      <c r="B1" s="171"/>
      <c r="C1" s="171"/>
      <c r="D1" s="171"/>
      <c r="E1" s="171"/>
      <c r="F1" s="171"/>
      <c r="G1" s="171"/>
      <c r="H1" s="171"/>
      <c r="I1" s="171"/>
      <c r="J1" s="171"/>
      <c r="K1" s="171"/>
      <c r="L1" s="171"/>
      <c r="M1" s="171"/>
      <c r="N1" s="66"/>
    </row>
    <row r="2" spans="1:2" ht="28.5" customHeight="1">
      <c r="A2" s="173">
        <f>'Accueil Classe'!B26</f>
        <v>0</v>
      </c>
      <c r="B2" s="174"/>
    </row>
    <row r="3" spans="1:13" ht="26.25" customHeight="1">
      <c r="A3" s="173">
        <f>'Accueil Classe'!B29</f>
        <v>0</v>
      </c>
      <c r="B3" s="174"/>
      <c r="D3" s="172" t="s">
        <v>43</v>
      </c>
      <c r="E3" s="172"/>
      <c r="F3" s="165" t="s">
        <v>44</v>
      </c>
      <c r="G3" s="166"/>
      <c r="H3" s="175" t="s">
        <v>46</v>
      </c>
      <c r="I3" s="176"/>
      <c r="J3" s="172" t="s">
        <v>60</v>
      </c>
      <c r="K3" s="172"/>
      <c r="L3" s="172" t="s">
        <v>45</v>
      </c>
      <c r="M3" s="172"/>
    </row>
    <row r="4" spans="1:13" ht="27" customHeight="1">
      <c r="A4" s="173">
        <f>'Accueil Classe'!B32</f>
        <v>0</v>
      </c>
      <c r="B4" s="174"/>
      <c r="D4" s="172"/>
      <c r="E4" s="172"/>
      <c r="F4" s="169"/>
      <c r="G4" s="168"/>
      <c r="H4" s="177"/>
      <c r="I4" s="178"/>
      <c r="J4" s="172"/>
      <c r="K4" s="172"/>
      <c r="L4" s="172"/>
      <c r="M4" s="172"/>
    </row>
    <row r="5" spans="1:15" ht="26.25" customHeight="1">
      <c r="A5" s="47" t="s">
        <v>48</v>
      </c>
      <c r="B5" s="48">
        <f>'Bilan Classe'!C33</f>
        <v>0</v>
      </c>
      <c r="C5" s="49" t="s">
        <v>47</v>
      </c>
      <c r="D5" s="42">
        <f>('Bilan Classe'!D33)</f>
        <v>0</v>
      </c>
      <c r="E5" s="43" t="e">
        <f>'Bilan Classe'!E33</f>
        <v>#DIV/0!</v>
      </c>
      <c r="F5" s="44">
        <f>'Bilan Classe'!F33</f>
        <v>0</v>
      </c>
      <c r="G5" s="43" t="e">
        <f>'Bilan Classe'!G33</f>
        <v>#DIV/0!</v>
      </c>
      <c r="H5" s="44">
        <f>'Bilan Classe'!H33</f>
        <v>0</v>
      </c>
      <c r="I5" s="43" t="e">
        <f>'Bilan Classe'!I33</f>
        <v>#DIV/0!</v>
      </c>
      <c r="J5" s="44">
        <f>'Bilan Classe'!J33</f>
        <v>0</v>
      </c>
      <c r="K5" s="43" t="e">
        <f>'Bilan Classe'!K33</f>
        <v>#DIV/0!</v>
      </c>
      <c r="L5" s="44">
        <f>'Bilan Classe'!L33</f>
        <v>0</v>
      </c>
      <c r="M5" s="43" t="e">
        <f>'Bilan Classe'!M33</f>
        <v>#DIV/0!</v>
      </c>
      <c r="N5" s="50"/>
      <c r="O5" s="51"/>
    </row>
    <row r="6" spans="2:15" s="52" customFormat="1" ht="12.75">
      <c r="B6" s="53"/>
      <c r="C6" s="40"/>
      <c r="D6" s="40"/>
      <c r="E6" s="54"/>
      <c r="F6" s="54"/>
      <c r="G6" s="54"/>
      <c r="H6" s="50"/>
      <c r="I6" s="54"/>
      <c r="J6" s="50"/>
      <c r="K6" s="54"/>
      <c r="L6" s="50"/>
      <c r="M6" s="54"/>
      <c r="N6" s="50"/>
      <c r="O6" s="51"/>
    </row>
    <row r="7" spans="8:15" ht="21.75" customHeight="1">
      <c r="H7" s="50"/>
      <c r="I7" s="54"/>
      <c r="J7" s="50"/>
      <c r="K7" s="54"/>
      <c r="L7" s="50"/>
      <c r="M7" s="54"/>
      <c r="N7" s="50"/>
      <c r="O7" s="51"/>
    </row>
    <row r="8" spans="2:15" s="52" customFormat="1" ht="12.75">
      <c r="B8" s="53"/>
      <c r="E8" s="54"/>
      <c r="F8" s="54"/>
      <c r="G8" s="54"/>
      <c r="H8" s="50"/>
      <c r="I8" s="54"/>
      <c r="J8" s="50"/>
      <c r="K8" s="54"/>
      <c r="L8" s="50"/>
      <c r="M8" s="54"/>
      <c r="N8" s="50"/>
      <c r="O8" s="51"/>
    </row>
    <row r="9" spans="2:15" ht="12.75">
      <c r="B9" s="56"/>
      <c r="E9" s="54"/>
      <c r="F9" s="54"/>
      <c r="G9" s="54"/>
      <c r="I9" s="54"/>
      <c r="J9" s="50"/>
      <c r="K9" s="54"/>
      <c r="L9" s="50"/>
      <c r="M9" s="54"/>
      <c r="N9" s="50"/>
      <c r="O9" s="51"/>
    </row>
    <row r="10" spans="2:15" s="52" customFormat="1" ht="12.75">
      <c r="B10" s="53"/>
      <c r="H10" s="50"/>
      <c r="I10" s="54"/>
      <c r="J10" s="50"/>
      <c r="K10" s="54"/>
      <c r="L10" s="50"/>
      <c r="M10" s="54"/>
      <c r="N10" s="50"/>
      <c r="O10" s="51"/>
    </row>
    <row r="11" spans="2:15" ht="12.75">
      <c r="B11" s="56"/>
      <c r="H11" s="50"/>
      <c r="I11" s="54"/>
      <c r="J11" s="50"/>
      <c r="K11" s="54"/>
      <c r="L11" s="50"/>
      <c r="M11" s="54"/>
      <c r="N11" s="50"/>
      <c r="O11" s="51"/>
    </row>
    <row r="12" spans="2:15" s="52" customFormat="1" ht="12.75">
      <c r="B12" s="53"/>
      <c r="E12" s="54"/>
      <c r="F12" s="54"/>
      <c r="G12" s="54"/>
      <c r="H12" s="50"/>
      <c r="I12" s="54"/>
      <c r="J12" s="50"/>
      <c r="K12" s="54"/>
      <c r="L12" s="50"/>
      <c r="M12" s="54"/>
      <c r="N12" s="50"/>
      <c r="O12" s="51"/>
    </row>
    <row r="13" spans="2:15" ht="12.75">
      <c r="B13" s="56"/>
      <c r="E13" s="54"/>
      <c r="F13" s="54"/>
      <c r="G13" s="54"/>
      <c r="H13" s="50"/>
      <c r="I13" s="54"/>
      <c r="J13" s="50"/>
      <c r="K13" s="54"/>
      <c r="L13" s="50"/>
      <c r="M13" s="54"/>
      <c r="N13" s="50"/>
      <c r="O13" s="51"/>
    </row>
    <row r="14" spans="2:15" s="52" customFormat="1" ht="12.75">
      <c r="B14" s="53"/>
      <c r="E14" s="54"/>
      <c r="F14" s="54"/>
      <c r="G14" s="54"/>
      <c r="H14" s="50"/>
      <c r="I14" s="54"/>
      <c r="J14" s="50"/>
      <c r="K14" s="54"/>
      <c r="L14" s="50"/>
      <c r="M14" s="54"/>
      <c r="N14" s="50"/>
      <c r="O14" s="51"/>
    </row>
    <row r="15" spans="2:15" ht="12.75">
      <c r="B15" s="56"/>
      <c r="C15" s="40"/>
      <c r="D15" s="40"/>
      <c r="E15" s="54"/>
      <c r="F15" s="54"/>
      <c r="G15" s="54"/>
      <c r="H15" s="50"/>
      <c r="I15" s="54"/>
      <c r="J15" s="50"/>
      <c r="K15" s="54"/>
      <c r="L15" s="50"/>
      <c r="M15" s="54"/>
      <c r="N15" s="50"/>
      <c r="O15" s="51"/>
    </row>
    <row r="16" spans="2:15" s="52" customFormat="1" ht="12.75">
      <c r="B16" s="53"/>
      <c r="C16" s="40"/>
      <c r="D16" s="40"/>
      <c r="E16" s="54"/>
      <c r="F16" s="54"/>
      <c r="G16" s="54"/>
      <c r="H16" s="50"/>
      <c r="I16" s="54"/>
      <c r="J16" s="50"/>
      <c r="K16" s="54"/>
      <c r="L16" s="50"/>
      <c r="M16" s="54"/>
      <c r="N16" s="50"/>
      <c r="O16" s="51"/>
    </row>
    <row r="17" spans="2:15" ht="12.75">
      <c r="B17" s="56"/>
      <c r="C17" s="40"/>
      <c r="D17" s="40"/>
      <c r="E17" s="54"/>
      <c r="F17" s="54"/>
      <c r="G17" s="54"/>
      <c r="H17" s="50"/>
      <c r="I17" s="54"/>
      <c r="J17" s="50"/>
      <c r="K17" s="54"/>
      <c r="L17" s="50"/>
      <c r="M17" s="54"/>
      <c r="N17" s="50"/>
      <c r="O17" s="51"/>
    </row>
    <row r="18" spans="2:15" s="52" customFormat="1" ht="12.75">
      <c r="B18" s="53"/>
      <c r="C18" s="40"/>
      <c r="D18" s="40"/>
      <c r="E18" s="54"/>
      <c r="F18" s="54"/>
      <c r="G18" s="54"/>
      <c r="H18" s="50"/>
      <c r="I18" s="54"/>
      <c r="J18" s="50"/>
      <c r="K18" s="54"/>
      <c r="L18" s="50"/>
      <c r="M18" s="54"/>
      <c r="N18" s="50"/>
      <c r="O18" s="51"/>
    </row>
    <row r="19" spans="2:15" ht="12.75">
      <c r="B19" s="56"/>
      <c r="C19" s="40"/>
      <c r="D19" s="40"/>
      <c r="E19" s="54"/>
      <c r="F19" s="54"/>
      <c r="G19" s="54"/>
      <c r="H19" s="50"/>
      <c r="I19" s="54"/>
      <c r="J19" s="50"/>
      <c r="K19" s="54"/>
      <c r="L19" s="50"/>
      <c r="M19" s="54"/>
      <c r="N19" s="50"/>
      <c r="O19" s="51"/>
    </row>
    <row r="20" spans="2:15" s="52" customFormat="1" ht="12.75">
      <c r="B20" s="53"/>
      <c r="C20" s="40"/>
      <c r="D20" s="40"/>
      <c r="E20" s="54"/>
      <c r="F20" s="54"/>
      <c r="G20" s="54"/>
      <c r="H20" s="50"/>
      <c r="I20" s="54"/>
      <c r="J20" s="50"/>
      <c r="K20" s="54"/>
      <c r="L20" s="50"/>
      <c r="M20" s="54"/>
      <c r="N20" s="50"/>
      <c r="O20" s="51"/>
    </row>
    <row r="21" spans="2:15" ht="12.75">
      <c r="B21" s="56"/>
      <c r="C21" s="40"/>
      <c r="D21" s="40"/>
      <c r="E21" s="54"/>
      <c r="F21" s="54"/>
      <c r="G21" s="54"/>
      <c r="H21" s="50"/>
      <c r="I21" s="54"/>
      <c r="J21" s="50"/>
      <c r="K21" s="54"/>
      <c r="L21" s="50"/>
      <c r="M21" s="54"/>
      <c r="N21" s="50"/>
      <c r="O21" s="51"/>
    </row>
    <row r="22" spans="2:15" s="52" customFormat="1" ht="12.75">
      <c r="B22" s="53"/>
      <c r="C22" s="40"/>
      <c r="D22" s="40"/>
      <c r="E22" s="54"/>
      <c r="F22" s="54"/>
      <c r="G22" s="54"/>
      <c r="H22" s="50"/>
      <c r="I22" s="54"/>
      <c r="J22" s="50"/>
      <c r="K22" s="54"/>
      <c r="L22" s="50"/>
      <c r="M22" s="54"/>
      <c r="N22" s="50"/>
      <c r="O22" s="51"/>
    </row>
    <row r="23" spans="2:15" ht="12.75">
      <c r="B23" s="56"/>
      <c r="C23" s="40"/>
      <c r="D23" s="40"/>
      <c r="E23" s="54"/>
      <c r="F23" s="54"/>
      <c r="G23" s="54"/>
      <c r="H23" s="50"/>
      <c r="I23" s="54"/>
      <c r="J23" s="50"/>
      <c r="K23" s="54"/>
      <c r="L23" s="50"/>
      <c r="M23" s="54"/>
      <c r="N23" s="50"/>
      <c r="O23" s="51"/>
    </row>
    <row r="24" spans="2:15" s="52" customFormat="1" ht="12.75">
      <c r="B24" s="53"/>
      <c r="C24" s="40"/>
      <c r="D24" s="40"/>
      <c r="E24" s="54"/>
      <c r="F24" s="54"/>
      <c r="G24" s="54"/>
      <c r="H24" s="50"/>
      <c r="I24" s="54"/>
      <c r="J24" s="50"/>
      <c r="K24" s="54"/>
      <c r="L24" s="50"/>
      <c r="M24" s="54"/>
      <c r="N24" s="50"/>
      <c r="O24" s="51"/>
    </row>
    <row r="25" spans="2:15" ht="12.75">
      <c r="B25" s="56"/>
      <c r="C25" s="40"/>
      <c r="D25" s="40"/>
      <c r="E25" s="54"/>
      <c r="F25" s="54"/>
      <c r="G25" s="54"/>
      <c r="H25" s="50"/>
      <c r="I25" s="54"/>
      <c r="J25" s="50"/>
      <c r="K25" s="54"/>
      <c r="L25" s="50"/>
      <c r="M25" s="54"/>
      <c r="N25" s="50"/>
      <c r="O25" s="51"/>
    </row>
    <row r="26" spans="2:15" s="52" customFormat="1" ht="12.75">
      <c r="B26" s="53"/>
      <c r="C26" s="40"/>
      <c r="D26" s="40"/>
      <c r="E26" s="54"/>
      <c r="F26" s="54"/>
      <c r="G26" s="54"/>
      <c r="H26" s="50"/>
      <c r="I26" s="54"/>
      <c r="J26" s="50"/>
      <c r="K26" s="54"/>
      <c r="L26" s="50"/>
      <c r="M26" s="54"/>
      <c r="N26" s="50"/>
      <c r="O26" s="51"/>
    </row>
    <row r="27" spans="2:15" ht="12.75">
      <c r="B27" s="56"/>
      <c r="C27" s="40"/>
      <c r="D27" s="40"/>
      <c r="E27" s="54"/>
      <c r="F27" s="54"/>
      <c r="G27" s="54"/>
      <c r="H27" s="50"/>
      <c r="I27" s="54"/>
      <c r="J27" s="50"/>
      <c r="K27" s="54"/>
      <c r="L27" s="50"/>
      <c r="M27" s="54"/>
      <c r="N27" s="50"/>
      <c r="O27" s="51"/>
    </row>
    <row r="28" spans="2:15" s="52" customFormat="1" ht="12.75">
      <c r="B28" s="53"/>
      <c r="C28" s="40"/>
      <c r="D28" s="40"/>
      <c r="E28" s="54"/>
      <c r="F28" s="54"/>
      <c r="G28" s="54"/>
      <c r="H28" s="50"/>
      <c r="I28" s="54"/>
      <c r="J28" s="50"/>
      <c r="K28" s="54"/>
      <c r="L28" s="50"/>
      <c r="M28" s="54"/>
      <c r="N28" s="50"/>
      <c r="O28" s="51"/>
    </row>
    <row r="29" spans="2:15" ht="12.75">
      <c r="B29" s="56"/>
      <c r="C29" s="40"/>
      <c r="D29" s="40"/>
      <c r="E29" s="54"/>
      <c r="F29" s="54"/>
      <c r="G29" s="54"/>
      <c r="H29" s="50"/>
      <c r="I29" s="54"/>
      <c r="J29" s="50"/>
      <c r="K29" s="54"/>
      <c r="L29" s="50"/>
      <c r="M29" s="54"/>
      <c r="N29" s="50"/>
      <c r="O29" s="51"/>
    </row>
    <row r="30" spans="2:15" s="52" customFormat="1" ht="12.75">
      <c r="B30" s="53"/>
      <c r="C30" s="40"/>
      <c r="D30" s="40"/>
      <c r="E30" s="54"/>
      <c r="F30" s="54"/>
      <c r="G30" s="54"/>
      <c r="H30" s="50"/>
      <c r="I30" s="54"/>
      <c r="J30" s="50"/>
      <c r="K30" s="54"/>
      <c r="L30" s="50"/>
      <c r="M30" s="54"/>
      <c r="N30" s="50"/>
      <c r="O30" s="51"/>
    </row>
    <row r="31" spans="2:15" ht="12.75">
      <c r="B31" s="56"/>
      <c r="C31" s="40"/>
      <c r="D31" s="40"/>
      <c r="E31" s="54"/>
      <c r="F31" s="54"/>
      <c r="G31" s="54"/>
      <c r="H31" s="50"/>
      <c r="I31" s="54"/>
      <c r="J31" s="50"/>
      <c r="K31" s="54"/>
      <c r="L31" s="50"/>
      <c r="M31" s="54"/>
      <c r="N31" s="50"/>
      <c r="O31" s="51"/>
    </row>
    <row r="32" spans="2:15" s="52" customFormat="1" ht="12.75">
      <c r="B32" s="53"/>
      <c r="C32" s="40"/>
      <c r="D32" s="40"/>
      <c r="E32" s="54"/>
      <c r="F32" s="54"/>
      <c r="G32" s="54"/>
      <c r="H32" s="50"/>
      <c r="I32" s="54"/>
      <c r="J32" s="50"/>
      <c r="K32" s="54"/>
      <c r="L32" s="50"/>
      <c r="M32" s="54"/>
      <c r="N32" s="50"/>
      <c r="O32" s="51"/>
    </row>
    <row r="33" spans="3:15" ht="12.75">
      <c r="C33" s="41"/>
      <c r="D33" s="41"/>
      <c r="E33" s="57"/>
      <c r="F33" s="57"/>
      <c r="G33" s="57"/>
      <c r="H33" s="58"/>
      <c r="I33" s="57"/>
      <c r="J33" s="58"/>
      <c r="K33" s="57"/>
      <c r="L33" s="58"/>
      <c r="M33" s="57"/>
      <c r="N33" s="58"/>
      <c r="O33" s="59"/>
    </row>
    <row r="34" spans="3:15" ht="12.75">
      <c r="C34" s="60"/>
      <c r="D34" s="60"/>
      <c r="E34" s="59"/>
      <c r="F34" s="59"/>
      <c r="G34" s="59"/>
      <c r="H34" s="59"/>
      <c r="I34" s="60"/>
      <c r="J34" s="60"/>
      <c r="K34" s="60"/>
      <c r="L34" s="60"/>
      <c r="M34" s="60"/>
      <c r="N34" s="60"/>
      <c r="O34" s="59"/>
    </row>
    <row r="35" spans="3:15" ht="12.75">
      <c r="C35" s="60"/>
      <c r="D35" s="60"/>
      <c r="E35" s="59"/>
      <c r="F35" s="59"/>
      <c r="G35" s="59"/>
      <c r="H35" s="59"/>
      <c r="I35" s="60"/>
      <c r="J35" s="60"/>
      <c r="K35" s="60"/>
      <c r="L35" s="60"/>
      <c r="M35" s="60"/>
      <c r="N35" s="60"/>
      <c r="O35" s="59"/>
    </row>
    <row r="36" spans="3:15" ht="12.75">
      <c r="C36" s="60"/>
      <c r="D36" s="60"/>
      <c r="E36" s="59"/>
      <c r="F36" s="59"/>
      <c r="G36" s="59"/>
      <c r="H36" s="59"/>
      <c r="I36" s="60"/>
      <c r="J36" s="60"/>
      <c r="K36" s="60"/>
      <c r="L36" s="60"/>
      <c r="M36" s="60"/>
      <c r="N36" s="60"/>
      <c r="O36" s="59"/>
    </row>
    <row r="37" spans="3:15" ht="12.75">
      <c r="C37" s="60"/>
      <c r="D37" s="60"/>
      <c r="E37" s="59"/>
      <c r="F37" s="59"/>
      <c r="G37" s="59"/>
      <c r="H37" s="59"/>
      <c r="I37" s="60"/>
      <c r="J37" s="60"/>
      <c r="K37" s="60"/>
      <c r="L37" s="60"/>
      <c r="M37" s="60"/>
      <c r="N37" s="60"/>
      <c r="O37" s="59"/>
    </row>
    <row r="38" spans="3:15" ht="12.75">
      <c r="C38" s="60"/>
      <c r="D38" s="60"/>
      <c r="E38" s="59"/>
      <c r="F38" s="59"/>
      <c r="G38" s="59"/>
      <c r="H38" s="59"/>
      <c r="I38" s="60"/>
      <c r="J38" s="60"/>
      <c r="K38" s="60"/>
      <c r="L38" s="60"/>
      <c r="M38" s="60"/>
      <c r="N38" s="60"/>
      <c r="O38" s="59"/>
    </row>
    <row r="39" spans="3:15" ht="12.75">
      <c r="C39" s="60"/>
      <c r="D39" s="60"/>
      <c r="E39" s="59"/>
      <c r="F39" s="59"/>
      <c r="G39" s="59"/>
      <c r="H39" s="59"/>
      <c r="I39" s="60"/>
      <c r="J39" s="60"/>
      <c r="K39" s="60"/>
      <c r="L39" s="60"/>
      <c r="M39" s="60"/>
      <c r="N39" s="60"/>
      <c r="O39" s="59"/>
    </row>
    <row r="65536" ht="12.75">
      <c r="O65536" s="46">
        <f>SUM(O5:O65535)</f>
        <v>0</v>
      </c>
    </row>
  </sheetData>
  <sheetProtection sheet="1" objects="1" scenarios="1"/>
  <mergeCells count="9">
    <mergeCell ref="A1:M1"/>
    <mergeCell ref="J3:K4"/>
    <mergeCell ref="F3:G4"/>
    <mergeCell ref="L3:M4"/>
    <mergeCell ref="A2:B2"/>
    <mergeCell ref="A3:B3"/>
    <mergeCell ref="A4:B4"/>
    <mergeCell ref="D3:E4"/>
    <mergeCell ref="H3:I4"/>
  </mergeCells>
  <conditionalFormatting sqref="M5 I5 K5 E5 G5">
    <cfRule type="cellIs" priority="1" dxfId="2" operator="greaterThanOrEqual" stopIfTrue="1">
      <formula>0.75</formula>
    </cfRule>
    <cfRule type="cellIs" priority="2" dxfId="1" operator="between" stopIfTrue="1">
      <formula>0.75</formula>
      <formula>0.4</formula>
    </cfRule>
    <cfRule type="cellIs" priority="3" dxfId="0" operator="lessThanOrEqual" stopIfTrue="1">
      <formula>0.4</formula>
    </cfRule>
  </conditionalFormatting>
  <printOptions/>
  <pageMargins left="0.6692913385826772" right="0.15748031496062992" top="1.4566929133858268" bottom="0.7086614173228347" header="0.5118110236220472" footer="0.5118110236220472"/>
  <pageSetup horizontalDpi="200" verticalDpi="200" orientation="landscape" paperSize="9" r:id="rId1"/>
  <headerFooter alignWithMargins="0">
    <oddHeader>&amp;L&amp;"Arial,Gras"Evaluation mi-CP&amp;C&amp;"Arial,Gras"RESULTATS CLASSE&amp;R&amp;"Arial,Gras"Année scolaire 2010-2011
</oddHeader>
    <oddFooter>&amp;R&amp;8imprimé le &amp;D</oddFooter>
  </headerFooter>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Application CP 06/07 - Classe</dc:title>
  <dc:subject>Synthèse de l'évaluation diagnostique CP</dc:subject>
  <dc:creator>EC</dc:creator>
  <cp:keywords/>
  <dc:description/>
  <cp:lastModifiedBy> </cp:lastModifiedBy>
  <cp:lastPrinted>2009-02-06T05:24:43Z</cp:lastPrinted>
  <dcterms:created xsi:type="dcterms:W3CDTF">2005-09-15T03:43:38Z</dcterms:created>
  <dcterms:modified xsi:type="dcterms:W3CDTF">2011-02-07T14:50:10Z</dcterms:modified>
  <cp:category/>
  <cp:version/>
  <cp:contentType/>
  <cp:contentStatus/>
</cp:coreProperties>
</file>